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6806\Desktop\作業中\経営分析\"/>
    </mc:Choice>
  </mc:AlternateContent>
  <workbookProtection workbookAlgorithmName="SHA-512" workbookHashValue="60ruhrAn26W1p62cdnGXD6dTDXn0M/Fb60C41ZS93TMRpTBTvRCyPYfyblLJRgJEUsMjMTd0dXjEIhdD9QzwkA==" workbookSaltValue="vnUU/A5p5Eph94lyWyQ3dA==" workbookSpinCount="100000" lockStructure="1"/>
  <bookViews>
    <workbookView xWindow="0" yWindow="0" windowWidth="20415" windowHeight="74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<sst xmlns="http://schemas.openxmlformats.org/spreadsheetml/2006/main" count="236" uniqueCount="120">
  <si>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</si>
  <si>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</si>
  <si>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</si>
  <si>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</si>
  <si>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</si>
  <si>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</si>
  <si>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</si>
  <si>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</si>
  <si>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</si>
  <si>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</si>
  <si>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</si>
  <si>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</si>
  <si>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</si>
  <si>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</si>
  <si>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</si>
  <si>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</si>
  <si>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</si>
  <si>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</si>
  <si>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</si>
  <si>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</si>
  <si>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</si>
  <si>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</si>
  <si>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</si>
  <si>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</si>
  <si>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</si>
  <si>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</si>
  <si>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</si>
  <si>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</si>
  <si>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</si>
  <si>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</si>
  <si>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</si>
  <si>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</si>
  <si>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</si>
  <si>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</si>
  <si>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</si>
  <si>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</si>
  <si>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</si>
  <si>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</si>
  <si>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</si>
  <si>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</si>
  <si>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</si>
  <si>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</si>
  <si>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</si>
  <si>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</si>
  <si>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</si>
  <si>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</si>
  <si>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</si>
  <si>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</si>
  <si>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</si>
  <si>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</si>
  <si>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</si>
  <si>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</si>
  <si>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</si>
  <si>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</si>
  <si>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</si>
  <si>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</si>
  <si>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</si>
  <si>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</si>
  <si>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</si>
  <si>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</si>
  <si>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</si>
  <si>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</si>
  <si>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</si>
  <si>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</si>
  <si>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</si>
  <si>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</si>
  <si>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</si>
  <si>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</si>
  <si>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</si>
  <si>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</si>
  <si>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</si>
  <si>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</si>
  <si>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</si>
  <si>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</si>
  <si>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</si>
  <si>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</si>
  <si>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</si>
  <si>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</si>
  <si>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</si>
  <si>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</si>
  <si>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</si>
  <si>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</si>
  <si>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</si>
  <si>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</si>
  <si>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</si>
  <si>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</si>
  <si>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</si>
  <si>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</si>
  <si>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</si>
  <si>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</si>
  <si>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</si>
  <si>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</si>
  <si>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</si>
  <si>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</si>
  <si>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</si>
  <si>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</si>
  <si>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</si>
  <si>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</si>
  <si>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和歌山市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</si>
  <si>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</si>
  <si>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</si>
  <si>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</si>
  <si>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</si>
  <si>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</si>
  <si>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</si>
  <si>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</si>
  <si>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</si>
  <si>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</si>
  <si>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</si>
  <si>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</si>
  <si>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</si>
  <si>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</si>
  <si>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</si>
  <si>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</si>
  <si>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</si>
  <si>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</si>
  <si>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</si>
  <si>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漁業集落排水については、平成14年1月に供用を開始し、20年程度が経過している。また沿岸部に排水処理場があるため、排水処理場の機械・電気設備の老朽化が深刻な状態となっており、今後、多額の改修費用が必要となることが危惧される。
　また、管渠については、比較的新しい箇所が多いことから、現在のところ更新の必要はないが、今後の老朽化に伴い、改修費用の増加が見込まれる。</t>
    <phoneticPr fontId="4"/>
  </si>
  <si>
    <t>漁業集落排水処理場及び中継ポンプ場の管理運営は、外部に委託しているが、平成２９年度から全２か所の排水処理場のうち１か所を包括的民間委託し、歳出の削減及び効率の良い運営に努めている。また、引き続き⑧水洗化率の向上を目指す。しかし、管渠整備もほぼ終了しており、接続戸数の大幅な増加を見込むことはできない。
　一方、使用料については、供用開始後から改定（消費税率の改定分を除く。）していないが、現況では適正な金額としている。しかし、今後の設備改修等によっては、⑤経費回収率ならびに①収益的収支比率が低下することが危惧される。
　なお、令和４年度における④企業債残高対事業規模比率の上昇は、算出において一般会計からの負担額欄の入力漏れが原因であり、当該値は0.67である。</t>
    <rPh sb="264" eb="266">
      <t>レイワ</t>
    </rPh>
    <rPh sb="267" eb="269">
      <t>ネンド</t>
    </rPh>
    <rPh sb="274" eb="277">
      <t>キギョウサイ</t>
    </rPh>
    <rPh sb="277" eb="279">
      <t>ザンダカ</t>
    </rPh>
    <rPh sb="279" eb="280">
      <t>タイ</t>
    </rPh>
    <rPh sb="280" eb="282">
      <t>ジギョウ</t>
    </rPh>
    <rPh sb="282" eb="284">
      <t>キボ</t>
    </rPh>
    <rPh sb="284" eb="286">
      <t>ヒリツ</t>
    </rPh>
    <rPh sb="287" eb="289">
      <t>ジョウショウ</t>
    </rPh>
    <rPh sb="291" eb="293">
      <t>サンシュツ</t>
    </rPh>
    <rPh sb="297" eb="301">
      <t>イッパンカイケイ</t>
    </rPh>
    <rPh sb="304" eb="307">
      <t>フタンガク</t>
    </rPh>
    <rPh sb="307" eb="308">
      <t>ラン</t>
    </rPh>
    <rPh sb="309" eb="312">
      <t>ニュウリョクモ</t>
    </rPh>
    <rPh sb="314" eb="316">
      <t>ゲンイン</t>
    </rPh>
    <phoneticPr fontId="4"/>
  </si>
  <si>
    <t>平成14年1月供用開始のため、比較的新しい管渠が多いが、排水処理場の機械・電気設備は老朽化が進んでおり、今後の計画的な更新工事が必要となっている。管理運営については、多額の一般会計繰出金により運営を行っている状況にあるため、今後も経営の効率化を進め、適正な管理・運営に努めていく。
　なお、令和5年4月より、地方公営企業法を適用した。</t>
    <rPh sb="145" eb="147">
      <t>レイワ</t>
    </rPh>
    <rPh sb="148" eb="149">
      <t>ネン</t>
    </rPh>
    <rPh sb="150" eb="151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</si>
</sst>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309-9D98-5ADDE77F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A-4309-9D98-5ADDE77F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33.28</c:v>
                </c:pt>
                <c:pt idx="1">
                  <c:v>32.97</c:v>
                </c:pt>
                <c:pt idx="2">
                  <c:v>32.97</c:v>
                </c:pt>
                <c:pt idx="3">
                  <c:v>31.94</c:v>
                </c:pt>
                <c:pt idx="4">
                  <c:v>29.42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0-4940-BFB7-1B31F859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32.229999999999997</c:v>
                </c:pt>
                <c:pt idx="1">
                  <c:v>32.479999999999997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0-4940-BFB7-1B31F8597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65.739999999999995</c:v>
                </c:pt>
                <c:pt idx="1">
                  <c:v>65.959999999999994</c:v>
                </c:pt>
                <c:pt idx="2">
                  <c:v>66.03</c:v>
                </c:pt>
                <c:pt idx="3">
                  <c:v>66.23</c:v>
                </c:pt>
                <c:pt idx="4">
                  <c:v>66.290000000000006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2-44EE-ABB6-754BBD0F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80.8</c:v>
                </c:pt>
                <c:pt idx="1">
                  <c:v>79.2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2-44EE-ABB6-754BBD0FF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65.41</c:v>
                </c:pt>
                <c:pt idx="1">
                  <c:v>70.08</c:v>
                </c:pt>
                <c:pt idx="2">
                  <c:v>66.87</c:v>
                </c:pt>
                <c:pt idx="3">
                  <c:v>63.19</c:v>
                </c:pt>
                <c:pt idx="4">
                  <c:v>71.02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B-48D6-9B74-EBFB4CAC0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B-48D6-9B74-EBFB4CAC0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0-479F-9D93-D4ABA3E1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0-479F-9D93-D4ABA3E13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1-40E7-8491-8832E745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11-40E7-8491-8832E745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A91-BFC7-0578E94A3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D2-4A91-BFC7-0578E94A3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A9C-9491-BE4B97A1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21-4A9C-9491-BE4B97A1E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9.23</c:v>
                </c:pt>
                <c:pt idx="1">
                  <c:v>8.75</c:v>
                </c:pt>
                <c:pt idx="2">
                  <c:v>20.02</c:v>
                </c:pt>
                <c:pt idx="3">
                  <c:v>9.3800000000000008</c:v>
                </c:pt>
                <c:pt idx="4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8-4F9F-9912-3EB5AEAE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1006.65</c:v>
                </c:pt>
                <c:pt idx="1">
                  <c:v>998.42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8-4F9F-9912-3EB5AEAE3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46.19</c:v>
                </c:pt>
                <c:pt idx="2">
                  <c:v>43</c:v>
                </c:pt>
                <c:pt idx="3">
                  <c:v>38.47</c:v>
                </c:pt>
                <c:pt idx="4">
                  <c:v>46.33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6-46BF-8DFD-957E20B8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43.43</c:v>
                </c:pt>
                <c:pt idx="1">
                  <c:v>41.41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6-46BF-8DFD-957E20B8E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492.29</c:v>
                </c:pt>
                <c:pt idx="1">
                  <c:v>444.82</c:v>
                </c:pt>
                <c:pt idx="2">
                  <c:v>485.35</c:v>
                </c:pt>
                <c:pt idx="3">
                  <c:v>554.94000000000005</c:v>
                </c:pt>
                <c:pt idx="4">
                  <c:v>484.3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E-4FCA-B023-FD116A05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400.44</c:v>
                </c:pt>
                <c:pt idx="1">
                  <c:v>417.56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0E-4FCA-B023-FD116A05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和歌山県　和歌山市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漁業集落排水</v>
      </c>
      <c r="Q8" s="40"/>
      <c r="R8" s="40"/>
      <c r="S8" s="40"/>
      <c r="T8" s="40"/>
      <c r="U8" s="40"/>
      <c r="V8" s="40"/>
      <c r="W8" s="40" t="str">
        <f>データ!L6</f>
        <v>H2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359654</v>
      </c>
      <c r="AM8" s="42"/>
      <c r="AN8" s="42"/>
      <c r="AO8" s="42"/>
      <c r="AP8" s="42"/>
      <c r="AQ8" s="42"/>
      <c r="AR8" s="42"/>
      <c r="AS8" s="42"/>
      <c r="AT8" s="35">
        <f>データ!T6</f>
        <v>208.85</v>
      </c>
      <c r="AU8" s="35"/>
      <c r="AV8" s="35"/>
      <c r="AW8" s="35"/>
      <c r="AX8" s="35"/>
      <c r="AY8" s="35"/>
      <c r="AZ8" s="35"/>
      <c r="BA8" s="35"/>
      <c r="BB8" s="35">
        <f>データ!U6</f>
        <v>1722.07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0.77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4158</v>
      </c>
      <c r="AE10" s="42"/>
      <c r="AF10" s="42"/>
      <c r="AG10" s="42"/>
      <c r="AH10" s="42"/>
      <c r="AI10" s="42"/>
      <c r="AJ10" s="42"/>
      <c r="AK10" s="2"/>
      <c r="AL10" s="42">
        <f>データ!V6</f>
        <v>2768</v>
      </c>
      <c r="AM10" s="42"/>
      <c r="AN10" s="42"/>
      <c r="AO10" s="42"/>
      <c r="AP10" s="42"/>
      <c r="AQ10" s="42"/>
      <c r="AR10" s="42"/>
      <c r="AS10" s="42"/>
      <c r="AT10" s="35">
        <f>データ!W6</f>
        <v>0.4</v>
      </c>
      <c r="AU10" s="35"/>
      <c r="AV10" s="35"/>
      <c r="AW10" s="35"/>
      <c r="AX10" s="35"/>
      <c r="AY10" s="35"/>
      <c r="AZ10" s="35"/>
      <c r="BA10" s="35"/>
      <c r="BB10" s="35">
        <f>データ!X6</f>
        <v>6920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119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【1,078.44】</v>
      </c>
      <c r="I86" s="12" t="str">
        <f>データ!CA6</f>
        <v>【41.91】</v>
      </c>
      <c r="J86" s="12" t="str">
        <f>データ!CL6</f>
        <v>【420.17】</v>
      </c>
      <c r="K86" s="12" t="str">
        <f>データ!CW6</f>
        <v>【29.92】</v>
      </c>
      <c r="L86" s="12" t="str">
        <f>データ!DH6</f>
        <v>【80.39】</v>
      </c>
      <c r="M86" s="12" t="s">
        <v>43</v>
      </c>
      <c r="N86" s="12" t="s">
        <v>43</v>
      </c>
      <c r="O86" s="12" t="str">
        <f>データ!EO6</f>
        <v>【0.01】</v>
      </c>
    </row>
  </sheetData>
  <sheetProtection algorithmName="SHA-512" hashValue="reK0lIZeYY+J+wKPYu6iOZRtnHYlOEMm4w6hJ/StluOPtEBYIuU/PD03cwFXkHEss84M8HYT/mpbdAwCqZPRUQ==" saltValue="ATTorG6kGY58uueSXKVrI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302015</v>
      </c>
      <c r="D6" s="19">
        <f t="shared" si="3"/>
        <v>47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和歌山県　和歌山市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0.77</v>
      </c>
      <c r="Q6" s="20">
        <f t="shared" si="3"/>
        <v>100</v>
      </c>
      <c r="R6" s="20">
        <f t="shared" si="3"/>
        <v>4158</v>
      </c>
      <c r="S6" s="20">
        <f t="shared" si="3"/>
        <v>359654</v>
      </c>
      <c r="T6" s="20">
        <f t="shared" si="3"/>
        <v>208.85</v>
      </c>
      <c r="U6" s="20">
        <f t="shared" si="3"/>
        <v>1722.07</v>
      </c>
      <c r="V6" s="20">
        <f t="shared" si="3"/>
        <v>2768</v>
      </c>
      <c r="W6" s="20">
        <f t="shared" si="3"/>
        <v>0.4</v>
      </c>
      <c r="X6" s="20">
        <f t="shared" si="3"/>
        <v>6920</v>
      </c>
      <c r="Y6" s="21">
        <f>IF(Y7="",NA(),Y7)</f>
        <v>65.41</v>
      </c>
      <c r="Z6" s="21">
        <f t="shared" ref="Z6:AH6" si="4">IF(Z7="",NA(),Z7)</f>
        <v>70.08</v>
      </c>
      <c r="AA6" s="21">
        <f t="shared" si="4"/>
        <v>66.87</v>
      </c>
      <c r="AB6" s="21">
        <f t="shared" si="4"/>
        <v>63.19</v>
      </c>
      <c r="AC6" s="21">
        <f t="shared" si="4"/>
        <v>71.02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9.23</v>
      </c>
      <c r="BG6" s="21">
        <f t="shared" ref="BG6:BO6" si="7">IF(BG7="",NA(),BG7)</f>
        <v>8.75</v>
      </c>
      <c r="BH6" s="21">
        <f t="shared" si="7"/>
        <v>20.02</v>
      </c>
      <c r="BI6" s="21">
        <f t="shared" si="7"/>
        <v>9.3800000000000008</v>
      </c>
      <c r="BJ6" s="21">
        <f t="shared" si="7"/>
        <v>1852</v>
      </c>
      <c r="BK6" s="21">
        <f t="shared" si="7"/>
        <v>1006.65</v>
      </c>
      <c r="BL6" s="21">
        <f t="shared" si="7"/>
        <v>998.42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>
        <f>IF(BQ7="",NA(),BQ7)</f>
        <v>41.35</v>
      </c>
      <c r="BR6" s="21">
        <f t="shared" ref="BR6:BZ6" si="8">IF(BR7="",NA(),BR7)</f>
        <v>46.19</v>
      </c>
      <c r="BS6" s="21">
        <f t="shared" si="8"/>
        <v>43</v>
      </c>
      <c r="BT6" s="21">
        <f t="shared" si="8"/>
        <v>38.47</v>
      </c>
      <c r="BU6" s="21">
        <f t="shared" si="8"/>
        <v>46.33</v>
      </c>
      <c r="BV6" s="21">
        <f t="shared" si="8"/>
        <v>43.43</v>
      </c>
      <c r="BW6" s="21">
        <f t="shared" si="8"/>
        <v>41.41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>
        <f>IF(CB7="",NA(),CB7)</f>
        <v>492.29</v>
      </c>
      <c r="CC6" s="21">
        <f t="shared" ref="CC6:CK6" si="9">IF(CC7="",NA(),CC7)</f>
        <v>444.82</v>
      </c>
      <c r="CD6" s="21">
        <f t="shared" si="9"/>
        <v>485.35</v>
      </c>
      <c r="CE6" s="21">
        <f t="shared" si="9"/>
        <v>554.94000000000005</v>
      </c>
      <c r="CF6" s="21">
        <f t="shared" si="9"/>
        <v>484.3</v>
      </c>
      <c r="CG6" s="21">
        <f t="shared" si="9"/>
        <v>400.44</v>
      </c>
      <c r="CH6" s="21">
        <f t="shared" si="9"/>
        <v>417.56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>
        <f>IF(CM7="",NA(),CM7)</f>
        <v>33.28</v>
      </c>
      <c r="CN6" s="21">
        <f t="shared" ref="CN6:CV6" si="10">IF(CN7="",NA(),CN7)</f>
        <v>32.97</v>
      </c>
      <c r="CO6" s="21">
        <f t="shared" si="10"/>
        <v>32.97</v>
      </c>
      <c r="CP6" s="21">
        <f t="shared" si="10"/>
        <v>31.94</v>
      </c>
      <c r="CQ6" s="21">
        <f t="shared" si="10"/>
        <v>29.42</v>
      </c>
      <c r="CR6" s="21">
        <f t="shared" si="10"/>
        <v>32.229999999999997</v>
      </c>
      <c r="CS6" s="21">
        <f t="shared" si="10"/>
        <v>32.479999999999997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>
        <f>IF(CX7="",NA(),CX7)</f>
        <v>65.739999999999995</v>
      </c>
      <c r="CY6" s="21">
        <f t="shared" ref="CY6:DG6" si="11">IF(CY7="",NA(),CY7)</f>
        <v>65.959999999999994</v>
      </c>
      <c r="CZ6" s="21">
        <f t="shared" si="11"/>
        <v>66.03</v>
      </c>
      <c r="DA6" s="21">
        <f t="shared" si="11"/>
        <v>66.23</v>
      </c>
      <c r="DB6" s="21">
        <f t="shared" si="11"/>
        <v>66.290000000000006</v>
      </c>
      <c r="DC6" s="21">
        <f t="shared" si="11"/>
        <v>80.8</v>
      </c>
      <c r="DD6" s="21">
        <f t="shared" si="11"/>
        <v>79.2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0.02</v>
      </c>
      <c r="EK6" s="21">
        <f t="shared" si="14"/>
        <v>0.01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5" s="22" customFormat="1" x14ac:dyDescent="0.15">
      <c r="A7" s="14"/>
      <c r="B7" s="23">
        <v>2022</v>
      </c>
      <c r="C7" s="23">
        <v>302015</v>
      </c>
      <c r="D7" s="23">
        <v>47</v>
      </c>
      <c r="E7" s="23">
        <v>17</v>
      </c>
      <c r="F7" s="23">
        <v>6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0.77</v>
      </c>
      <c r="Q7" s="24">
        <v>100</v>
      </c>
      <c r="R7" s="24">
        <v>4158</v>
      </c>
      <c r="S7" s="24">
        <v>359654</v>
      </c>
      <c r="T7" s="24">
        <v>208.85</v>
      </c>
      <c r="U7" s="24">
        <v>1722.07</v>
      </c>
      <c r="V7" s="24">
        <v>2768</v>
      </c>
      <c r="W7" s="24">
        <v>0.4</v>
      </c>
      <c r="X7" s="24">
        <v>6920</v>
      </c>
      <c r="Y7" s="24">
        <v>65.41</v>
      </c>
      <c r="Z7" s="24">
        <v>70.08</v>
      </c>
      <c r="AA7" s="24">
        <v>66.87</v>
      </c>
      <c r="AB7" s="24">
        <v>63.19</v>
      </c>
      <c r="AC7" s="24">
        <v>71.02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9.23</v>
      </c>
      <c r="BG7" s="24">
        <v>8.75</v>
      </c>
      <c r="BH7" s="24">
        <v>20.02</v>
      </c>
      <c r="BI7" s="24">
        <v>9.3800000000000008</v>
      </c>
      <c r="BJ7" s="24">
        <v>1852</v>
      </c>
      <c r="BK7" s="24">
        <v>1006.65</v>
      </c>
      <c r="BL7" s="24">
        <v>998.42</v>
      </c>
      <c r="BM7" s="24">
        <v>1095.52</v>
      </c>
      <c r="BN7" s="24">
        <v>1056.55</v>
      </c>
      <c r="BO7" s="24">
        <v>1278.54</v>
      </c>
      <c r="BP7" s="24">
        <v>1078.44</v>
      </c>
      <c r="BQ7" s="24">
        <v>41.35</v>
      </c>
      <c r="BR7" s="24">
        <v>46.19</v>
      </c>
      <c r="BS7" s="24">
        <v>43</v>
      </c>
      <c r="BT7" s="24">
        <v>38.47</v>
      </c>
      <c r="BU7" s="24">
        <v>46.33</v>
      </c>
      <c r="BV7" s="24">
        <v>43.43</v>
      </c>
      <c r="BW7" s="24">
        <v>41.41</v>
      </c>
      <c r="BX7" s="24">
        <v>39.64</v>
      </c>
      <c r="BY7" s="24">
        <v>40</v>
      </c>
      <c r="BZ7" s="24">
        <v>38.74</v>
      </c>
      <c r="CA7" s="24">
        <v>41.91</v>
      </c>
      <c r="CB7" s="24">
        <v>492.29</v>
      </c>
      <c r="CC7" s="24">
        <v>444.82</v>
      </c>
      <c r="CD7" s="24">
        <v>485.35</v>
      </c>
      <c r="CE7" s="24">
        <v>554.94000000000005</v>
      </c>
      <c r="CF7" s="24">
        <v>484.3</v>
      </c>
      <c r="CG7" s="24">
        <v>400.44</v>
      </c>
      <c r="CH7" s="24">
        <v>417.56</v>
      </c>
      <c r="CI7" s="24">
        <v>449.72</v>
      </c>
      <c r="CJ7" s="24">
        <v>437.27</v>
      </c>
      <c r="CK7" s="24">
        <v>456.72</v>
      </c>
      <c r="CL7" s="24">
        <v>420.17</v>
      </c>
      <c r="CM7" s="24">
        <v>33.28</v>
      </c>
      <c r="CN7" s="24">
        <v>32.97</v>
      </c>
      <c r="CO7" s="24">
        <v>32.97</v>
      </c>
      <c r="CP7" s="24">
        <v>31.94</v>
      </c>
      <c r="CQ7" s="24">
        <v>29.42</v>
      </c>
      <c r="CR7" s="24">
        <v>32.229999999999997</v>
      </c>
      <c r="CS7" s="24">
        <v>32.479999999999997</v>
      </c>
      <c r="CT7" s="24">
        <v>30.19</v>
      </c>
      <c r="CU7" s="24">
        <v>28.77</v>
      </c>
      <c r="CV7" s="24">
        <v>26.22</v>
      </c>
      <c r="CW7" s="24">
        <v>29.92</v>
      </c>
      <c r="CX7" s="24">
        <v>65.739999999999995</v>
      </c>
      <c r="CY7" s="24">
        <v>65.959999999999994</v>
      </c>
      <c r="CZ7" s="24">
        <v>66.03</v>
      </c>
      <c r="DA7" s="24">
        <v>66.23</v>
      </c>
      <c r="DB7" s="24">
        <v>66.290000000000006</v>
      </c>
      <c r="DC7" s="24">
        <v>80.8</v>
      </c>
      <c r="DD7" s="24">
        <v>79.2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0.02</v>
      </c>
      <c r="EK7" s="24">
        <v>0.01</v>
      </c>
      <c r="EL7" s="24">
        <v>1.6</v>
      </c>
      <c r="EM7" s="24">
        <v>0.01</v>
      </c>
      <c r="EN7" s="24">
        <v>0.01</v>
      </c>
      <c r="EO7" s="24">
        <v>0.01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和歌山市</cp:lastModifiedBy>
  <cp:lastPrinted>2024-01-23T05:00:32Z</cp:lastPrinted>
  <dcterms:created xsi:type="dcterms:W3CDTF">2023-12-12T02:57:37Z</dcterms:created>
  <dcterms:modified xsi:type="dcterms:W3CDTF">2024-01-23T05:10:43Z</dcterms:modified>
  <cp:category/>
</cp:coreProperties>
</file>