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6806\Desktop\作業中\経営分析\"/>
    </mc:Choice>
  </mc:AlternateContent>
  <workbookProtection workbookAlgorithmName="SHA-512" workbookHashValue="rGC4GwsmkcSxd0jcQMEZdE8K2jPm4UA4yjMFirIhE6jYfFFBa8vGG1u6iqsS2HlAyhXtRqojUdW7b5ZLYYJ1qA==" workbookSaltValue="s5Frq69CnK/tEl+TTFfvAA==" workbookSpinCount="100000" lockStructure="1"/>
  <bookViews>
    <workbookView xWindow="0" yWindow="0" windowWidth="20415" windowHeight="747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<sst xmlns="http://schemas.openxmlformats.org/spreadsheetml/2006/main" count="236" uniqueCount="120">
  <si>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</si>
  <si>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</si>
  <si>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</si>
  <si>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</si>
  <si>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</si>
  <si>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</si>
  <si>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</si>
  <si>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</si>
  <si>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</si>
  <si>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</si>
  <si>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</si>
  <si>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</si>
  <si>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</si>
  <si>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</si>
  <si>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</si>
  <si>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</si>
  <si>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</si>
  <si>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</si>
  <si>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</si>
  <si>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</si>
  <si>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</si>
  <si>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</si>
  <si>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</si>
  <si>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</si>
  <si>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</si>
  <si>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</si>
  <si>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</si>
  <si>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</si>
  <si>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</si>
  <si>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</si>
  <si>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</si>
  <si>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</si>
  <si>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</si>
  <si>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</si>
  <si>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</si>
  <si>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</si>
  <si>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</si>
  <si>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</si>
  <si>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</si>
  <si>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</si>
  <si>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</si>
  <si>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</si>
  <si>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</si>
  <si>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</si>
  <si>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</si>
  <si>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</si>
  <si>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</si>
  <si>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</si>
  <si>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</si>
  <si>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</si>
  <si>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</si>
  <si>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</si>
  <si>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</si>
  <si>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</si>
  <si>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</si>
  <si>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</si>
  <si>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</si>
  <si>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</si>
  <si>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</si>
  <si>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</si>
  <si>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</si>
  <si>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</si>
  <si>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</si>
  <si>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</si>
  <si>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</si>
  <si>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</si>
  <si>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</si>
  <si>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</si>
  <si>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</si>
  <si>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</si>
  <si>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</si>
  <si>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</si>
  <si>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</si>
  <si>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</si>
  <si>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</si>
  <si>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</si>
  <si>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</si>
  <si>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</si>
  <si>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</si>
  <si>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</si>
  <si>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</si>
  <si>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</si>
  <si>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</si>
  <si>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</si>
  <si>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</si>
  <si>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</si>
  <si>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</si>
  <si>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</si>
  <si>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</si>
  <si>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</si>
  <si>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</si>
  <si>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</si>
  <si>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</si>
  <si>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</si>
  <si>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</si>
  <si>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</si>
  <si>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</si>
  <si>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</si>
  <si>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和歌山市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</si>
  <si>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</si>
  <si>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</si>
  <si>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</si>
  <si>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</si>
  <si>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</si>
  <si>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</si>
  <si>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</si>
  <si>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</si>
  <si>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</si>
  <si>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</si>
  <si>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</si>
  <si>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</si>
  <si>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</si>
  <si>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</si>
  <si>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</si>
  <si>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</si>
  <si>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</si>
  <si>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</si>
  <si>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農業集落排水については、平成12年12月に供用を開始し、20年以上が経過している。よって、排水処理場の機械・電気設備の老朽化が深刻な状態となりつつあり、今後、多額の改修費用が必要となることが危惧される。
　また、管渠については、比較的新しい箇所が多いことから、現在のところ更新の必要はないが、今後の老朽化に伴い、改修費用の増加が見込まれる。
</t>
    <phoneticPr fontId="4"/>
  </si>
  <si>
    <t>農業集落排水処理場及び中継ポンプ場の管理運営は、外部に委託している中、⑥汚水処理原価が平均を上回り、歳出の削減が求められるが難しい状況にある。また、引き続き⑧水洗化率の向上を目指す。しかし、管渠整備も終了しており、接続戸数の大幅な増加を見込むことはできない。
　一方、使用料については、供用開始後から改定（消費税率の改定分を除く。）していないが、現況では適正な金額としている。しかし、⑤経費回収率が類似団体平均値を大きく下回っており、今後の設備改修等によっては、①収益的収支比率が低下することが危惧される。
　なお、令和４年度における④企業債残高対事業規模比率の上昇は、算出において一般会計からの負担額欄の入力漏れが原因であり、当該値は0.00である。</t>
    <phoneticPr fontId="4"/>
  </si>
  <si>
    <t>平成12年12月供用開始のため、比較的新しい管渠が多いが、排水処理場の機械・電気設備は老朽化が進んでおり、今後の計画的な更新工事が必要となっている。管理運営については、多額の一般会計繰出金により運営を行っている状況にあるため、今後も経営の効率化を進め、適正な管理・運営に努めていく。
　なお、令和5年4月より、地方公営企業法を適用した。</t>
    <rPh sb="146" eb="148">
      <t>レイワ</t>
    </rPh>
    <rPh sb="149" eb="150">
      <t>ネン</t>
    </rPh>
    <rPh sb="151" eb="152">
      <t>ツキ</t>
    </rPh>
    <rPh sb="155" eb="162">
      <t>チホウコウエイキギョウホウ</t>
    </rPh>
    <rPh sb="163" eb="165">
      <t>テキヨウ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</si>
</sst>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3-4BB9-A840-8E652F36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3-4BB9-A840-8E652F36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59.18</c:v>
                </c:pt>
                <c:pt idx="1">
                  <c:v>58.35</c:v>
                </c:pt>
                <c:pt idx="2">
                  <c:v>58.35</c:v>
                </c:pt>
                <c:pt idx="3">
                  <c:v>56.08</c:v>
                </c:pt>
                <c:pt idx="4">
                  <c:v>50.72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931-9ECA-09635FE1C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B-4931-9ECA-09635FE1C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84.19</c:v>
                </c:pt>
                <c:pt idx="1">
                  <c:v>84.34</c:v>
                </c:pt>
                <c:pt idx="2">
                  <c:v>84.34</c:v>
                </c:pt>
                <c:pt idx="3">
                  <c:v>84.42</c:v>
                </c:pt>
                <c:pt idx="4">
                  <c:v>84.56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9-48D7-A0F9-146021CB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9-48D7-A0F9-146021CBA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58.49</c:v>
                </c:pt>
                <c:pt idx="1">
                  <c:v>62.06</c:v>
                </c:pt>
                <c:pt idx="2">
                  <c:v>57.9</c:v>
                </c:pt>
                <c:pt idx="3">
                  <c:v>60.03</c:v>
                </c:pt>
                <c:pt idx="4">
                  <c:v>66.77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6-41CB-A117-62509FFE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6-41CB-A117-62509FFE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9-40FC-AF01-C347B8456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69-40FC-AF01-C347B8456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3-4739-8992-B3894053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3-4739-8992-B3894053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EA8-8D55-F4C02FD35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1-4EA8-8D55-F4C02FD35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1-4FC6-B624-A00E89E2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1-4FC6-B624-A00E89E2E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49.83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2404.75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A-4AB4-9BBD-8737CACC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A-4AB4-9BBD-8737CACC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26.99</c:v>
                </c:pt>
                <c:pt idx="1">
                  <c:v>30.07</c:v>
                </c:pt>
                <c:pt idx="2">
                  <c:v>26.6</c:v>
                </c:pt>
                <c:pt idx="3">
                  <c:v>27.92</c:v>
                </c:pt>
                <c:pt idx="4">
                  <c:v>34.44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C-4B37-906B-0845633CC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C-4B37-906B-0845633CC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616.66</c:v>
                </c:pt>
                <c:pt idx="1">
                  <c:v>557.79999999999995</c:v>
                </c:pt>
                <c:pt idx="2">
                  <c:v>633.98</c:v>
                </c:pt>
                <c:pt idx="3">
                  <c:v>620.67999999999995</c:v>
                </c:pt>
                <c:pt idx="4">
                  <c:v>549.45000000000005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9-4176-9D01-CDDCCC46E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9-4176-9D01-CDDCCC46E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62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和歌山県　和歌山市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359654</v>
      </c>
      <c r="AM8" s="37"/>
      <c r="AN8" s="37"/>
      <c r="AO8" s="37"/>
      <c r="AP8" s="37"/>
      <c r="AQ8" s="37"/>
      <c r="AR8" s="37"/>
      <c r="AS8" s="37"/>
      <c r="AT8" s="38">
        <f>データ!T6</f>
        <v>208.85</v>
      </c>
      <c r="AU8" s="38"/>
      <c r="AV8" s="38"/>
      <c r="AW8" s="38"/>
      <c r="AX8" s="38"/>
      <c r="AY8" s="38"/>
      <c r="AZ8" s="38"/>
      <c r="BA8" s="38"/>
      <c r="BB8" s="38">
        <f>データ!U6</f>
        <v>1722.07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0.38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4158</v>
      </c>
      <c r="AE10" s="37"/>
      <c r="AF10" s="37"/>
      <c r="AG10" s="37"/>
      <c r="AH10" s="37"/>
      <c r="AI10" s="37"/>
      <c r="AJ10" s="37"/>
      <c r="AK10" s="2"/>
      <c r="AL10" s="37">
        <f>データ!V6</f>
        <v>1354</v>
      </c>
      <c r="AM10" s="37"/>
      <c r="AN10" s="37"/>
      <c r="AO10" s="37"/>
      <c r="AP10" s="37"/>
      <c r="AQ10" s="37"/>
      <c r="AR10" s="37"/>
      <c r="AS10" s="37"/>
      <c r="AT10" s="38">
        <f>データ!W6</f>
        <v>0.49</v>
      </c>
      <c r="AU10" s="38"/>
      <c r="AV10" s="38"/>
      <c r="AW10" s="38"/>
      <c r="AX10" s="38"/>
      <c r="AY10" s="38"/>
      <c r="AZ10" s="38"/>
      <c r="BA10" s="38"/>
      <c r="BB10" s="38">
        <f>データ!X6</f>
        <v>2763.27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119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43</v>
      </c>
      <c r="O86" s="12" t="str">
        <f>データ!EO6</f>
        <v>【0.02】</v>
      </c>
    </row>
  </sheetData>
  <sheetProtection algorithmName="SHA-512" hashValue="OCEqXt8en+2edaTvAXSKO1FD++Q9k7cZq5Ji4Nc6hKUupgUXyRUI3TLM1aLgQuFC3aP/Gs7SWNIkOGvD1SbJ2A==" saltValue="vB2tS0fLmKSELpgmwZBv+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302015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和歌山県　和歌山市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0.38</v>
      </c>
      <c r="Q6" s="20">
        <f t="shared" si="3"/>
        <v>100</v>
      </c>
      <c r="R6" s="20">
        <f t="shared" si="3"/>
        <v>4158</v>
      </c>
      <c r="S6" s="20">
        <f t="shared" si="3"/>
        <v>359654</v>
      </c>
      <c r="T6" s="20">
        <f t="shared" si="3"/>
        <v>208.85</v>
      </c>
      <c r="U6" s="20">
        <f t="shared" si="3"/>
        <v>1722.07</v>
      </c>
      <c r="V6" s="20">
        <f t="shared" si="3"/>
        <v>1354</v>
      </c>
      <c r="W6" s="20">
        <f t="shared" si="3"/>
        <v>0.49</v>
      </c>
      <c r="X6" s="20">
        <f t="shared" si="3"/>
        <v>2763.27</v>
      </c>
      <c r="Y6" s="21">
        <f>IF(Y7="",NA(),Y7)</f>
        <v>58.49</v>
      </c>
      <c r="Z6" s="21">
        <f t="shared" ref="Z6:AH6" si="4">IF(Z7="",NA(),Z7)</f>
        <v>62.06</v>
      </c>
      <c r="AA6" s="21">
        <f t="shared" si="4"/>
        <v>57.9</v>
      </c>
      <c r="AB6" s="21">
        <f t="shared" si="4"/>
        <v>60.03</v>
      </c>
      <c r="AC6" s="21">
        <f t="shared" si="4"/>
        <v>66.77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1">
        <f t="shared" ref="BG6:BO6" si="7">IF(BG7="",NA(),BG7)</f>
        <v>49.83</v>
      </c>
      <c r="BH6" s="20">
        <f t="shared" si="7"/>
        <v>0</v>
      </c>
      <c r="BI6" s="20">
        <f t="shared" si="7"/>
        <v>0</v>
      </c>
      <c r="BJ6" s="21">
        <f t="shared" si="7"/>
        <v>2404.75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26.99</v>
      </c>
      <c r="BR6" s="21">
        <f t="shared" ref="BR6:BZ6" si="8">IF(BR7="",NA(),BR7)</f>
        <v>30.07</v>
      </c>
      <c r="BS6" s="21">
        <f t="shared" si="8"/>
        <v>26.6</v>
      </c>
      <c r="BT6" s="21">
        <f t="shared" si="8"/>
        <v>27.92</v>
      </c>
      <c r="BU6" s="21">
        <f t="shared" si="8"/>
        <v>34.44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616.66</v>
      </c>
      <c r="CC6" s="21">
        <f t="shared" ref="CC6:CK6" si="9">IF(CC7="",NA(),CC7)</f>
        <v>557.79999999999995</v>
      </c>
      <c r="CD6" s="21">
        <f t="shared" si="9"/>
        <v>633.98</v>
      </c>
      <c r="CE6" s="21">
        <f t="shared" si="9"/>
        <v>620.67999999999995</v>
      </c>
      <c r="CF6" s="21">
        <f t="shared" si="9"/>
        <v>549.45000000000005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59.18</v>
      </c>
      <c r="CN6" s="21">
        <f t="shared" ref="CN6:CV6" si="10">IF(CN7="",NA(),CN7)</f>
        <v>58.35</v>
      </c>
      <c r="CO6" s="21">
        <f t="shared" si="10"/>
        <v>58.35</v>
      </c>
      <c r="CP6" s="21">
        <f t="shared" si="10"/>
        <v>56.08</v>
      </c>
      <c r="CQ6" s="21">
        <f t="shared" si="10"/>
        <v>50.72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84.19</v>
      </c>
      <c r="CY6" s="21">
        <f t="shared" ref="CY6:DG6" si="11">IF(CY7="",NA(),CY7)</f>
        <v>84.34</v>
      </c>
      <c r="CZ6" s="21">
        <f t="shared" si="11"/>
        <v>84.34</v>
      </c>
      <c r="DA6" s="21">
        <f t="shared" si="11"/>
        <v>84.42</v>
      </c>
      <c r="DB6" s="21">
        <f t="shared" si="11"/>
        <v>84.56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302015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0.38</v>
      </c>
      <c r="Q7" s="24">
        <v>100</v>
      </c>
      <c r="R7" s="24">
        <v>4158</v>
      </c>
      <c r="S7" s="24">
        <v>359654</v>
      </c>
      <c r="T7" s="24">
        <v>208.85</v>
      </c>
      <c r="U7" s="24">
        <v>1722.07</v>
      </c>
      <c r="V7" s="24">
        <v>1354</v>
      </c>
      <c r="W7" s="24">
        <v>0.49</v>
      </c>
      <c r="X7" s="24">
        <v>2763.27</v>
      </c>
      <c r="Y7" s="24">
        <v>58.49</v>
      </c>
      <c r="Z7" s="24">
        <v>62.06</v>
      </c>
      <c r="AA7" s="24">
        <v>57.9</v>
      </c>
      <c r="AB7" s="24">
        <v>60.03</v>
      </c>
      <c r="AC7" s="24">
        <v>66.77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49.83</v>
      </c>
      <c r="BH7" s="24">
        <v>0</v>
      </c>
      <c r="BI7" s="24">
        <v>0</v>
      </c>
      <c r="BJ7" s="24">
        <v>2404.75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26.99</v>
      </c>
      <c r="BR7" s="24">
        <v>30.07</v>
      </c>
      <c r="BS7" s="24">
        <v>26.6</v>
      </c>
      <c r="BT7" s="24">
        <v>27.92</v>
      </c>
      <c r="BU7" s="24">
        <v>34.44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616.66</v>
      </c>
      <c r="CC7" s="24">
        <v>557.79999999999995</v>
      </c>
      <c r="CD7" s="24">
        <v>633.98</v>
      </c>
      <c r="CE7" s="24">
        <v>620.67999999999995</v>
      </c>
      <c r="CF7" s="24">
        <v>549.45000000000005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59.18</v>
      </c>
      <c r="CN7" s="24">
        <v>58.35</v>
      </c>
      <c r="CO7" s="24">
        <v>58.35</v>
      </c>
      <c r="CP7" s="24">
        <v>56.08</v>
      </c>
      <c r="CQ7" s="24">
        <v>50.72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84.19</v>
      </c>
      <c r="CY7" s="24">
        <v>84.34</v>
      </c>
      <c r="CZ7" s="24">
        <v>84.34</v>
      </c>
      <c r="DA7" s="24">
        <v>84.42</v>
      </c>
      <c r="DB7" s="24">
        <v>84.56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和歌山市</cp:lastModifiedBy>
  <dcterms:created xsi:type="dcterms:W3CDTF">2023-12-12T02:54:58Z</dcterms:created>
  <dcterms:modified xsi:type="dcterms:W3CDTF">2024-01-23T04:58:09Z</dcterms:modified>
  <cp:category/>
</cp:coreProperties>
</file>