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ilesv01\経理課\水道経理課　財務経営班\経理課 財務班\畑中\00 照会回答\02 回答\230116 【2.9〆】公営企業に係る経営比較分析表（R4決算）\02_経営比較分析表（各団体分）\01‗和歌山市\R5工水\"/>
    </mc:Choice>
  </mc:AlternateContent>
  <xr:revisionPtr revIDLastSave="0" documentId="13_ncr:1_{11395172-FE33-4D9B-B97B-DC3F992ED281}" xr6:coauthVersionLast="36" xr6:coauthVersionMax="36" xr10:uidLastSave="{00000000-0000-0000-0000-000000000000}"/>
  <workbookProtection workbookAlgorithmName="SHA-512" workbookHashValue="CHTmmE1HVFtVV9rlksGRiaGddxcc0LBHOn6y2RCwvbQEAn27PNVeCU9CBlBd03L4Xw0QMFMpiPeE5GyL2AlLcw==" workbookSaltValue="FjVFjjolo3VSoqBmyRZHNQ==" workbookSpinCount="100000" lockStructure="1"/>
  <bookViews>
    <workbookView xWindow="0" yWindow="0" windowWidth="20490" windowHeight="7455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A10" i="5" l="1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KZ32" i="4" s="1"/>
  <c r="AQ6" i="5"/>
  <c r="KF32" i="4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CZ32" i="4" s="1"/>
  <c r="W6" i="5"/>
  <c r="X11" i="5" s="1"/>
  <c r="V6" i="5"/>
  <c r="W11" i="5" s="1"/>
  <c r="U6" i="5"/>
  <c r="V11" i="5" s="1"/>
  <c r="T6" i="5"/>
  <c r="X32" i="4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AD90" i="4"/>
  <c r="OY81" i="4"/>
  <c r="NX81" i="4"/>
  <c r="KO81" i="4"/>
  <c r="JN81" i="4"/>
  <c r="IM81" i="4"/>
  <c r="HL81" i="4"/>
  <c r="GK81" i="4"/>
  <c r="EC81" i="4"/>
  <c r="DB81" i="4"/>
  <c r="Y81" i="4"/>
  <c r="RA80" i="4"/>
  <c r="PZ80" i="4"/>
  <c r="OY80" i="4"/>
  <c r="NX80" i="4"/>
  <c r="IM80" i="4"/>
  <c r="HL80" i="4"/>
  <c r="EC80" i="4"/>
  <c r="DB80" i="4"/>
  <c r="CA80" i="4"/>
  <c r="AZ80" i="4"/>
  <c r="Y80" i="4"/>
  <c r="RA79" i="4"/>
  <c r="NX79" i="4"/>
  <c r="MW79" i="4"/>
  <c r="KO79" i="4"/>
  <c r="HL79" i="4"/>
  <c r="GK79" i="4"/>
  <c r="EC79" i="4"/>
  <c r="DB79" i="4"/>
  <c r="AZ79" i="4"/>
  <c r="Y79" i="4"/>
  <c r="RH56" i="4"/>
  <c r="QN56" i="4"/>
  <c r="PT56" i="4"/>
  <c r="OF56" i="4"/>
  <c r="MN56" i="4"/>
  <c r="LT56" i="4"/>
  <c r="KZ56" i="4"/>
  <c r="KF56" i="4"/>
  <c r="JL56" i="4"/>
  <c r="HT56" i="4"/>
  <c r="FL56" i="4"/>
  <c r="ER56" i="4"/>
  <c r="CZ56" i="4"/>
  <c r="CF56" i="4"/>
  <c r="BL56" i="4"/>
  <c r="AR56" i="4"/>
  <c r="X56" i="4"/>
  <c r="RH55" i="4"/>
  <c r="QN55" i="4"/>
  <c r="OF55" i="4"/>
  <c r="LT55" i="4"/>
  <c r="KZ55" i="4"/>
  <c r="JL55" i="4"/>
  <c r="GZ55" i="4"/>
  <c r="GF55" i="4"/>
  <c r="FL55" i="4"/>
  <c r="CZ55" i="4"/>
  <c r="AR55" i="4"/>
  <c r="X55" i="4"/>
  <c r="RH54" i="4"/>
  <c r="QN54" i="4"/>
  <c r="OZ54" i="4"/>
  <c r="OF54" i="4"/>
  <c r="MN54" i="4"/>
  <c r="KF54" i="4"/>
  <c r="JL54" i="4"/>
  <c r="HT54" i="4"/>
  <c r="FL54" i="4"/>
  <c r="ER54" i="4"/>
  <c r="CZ54" i="4"/>
  <c r="CF54" i="4"/>
  <c r="AR54" i="4"/>
  <c r="X54" i="4"/>
  <c r="RH33" i="4"/>
  <c r="QN33" i="4"/>
  <c r="PT33" i="4"/>
  <c r="MN33" i="4"/>
  <c r="KZ33" i="4"/>
  <c r="KF33" i="4"/>
  <c r="JL33" i="4"/>
  <c r="GF33" i="4"/>
  <c r="FL33" i="4"/>
  <c r="CZ33" i="4"/>
  <c r="CF33" i="4"/>
  <c r="BL33" i="4"/>
  <c r="RH32" i="4"/>
  <c r="QN32" i="4"/>
  <c r="OZ32" i="4"/>
  <c r="OF32" i="4"/>
  <c r="MN32" i="4"/>
  <c r="LT32" i="4"/>
  <c r="GF32" i="4"/>
  <c r="FL32" i="4"/>
  <c r="BL32" i="4"/>
  <c r="AR32" i="4"/>
  <c r="RH31" i="4"/>
  <c r="QN31" i="4"/>
  <c r="OZ31" i="4"/>
  <c r="OF31" i="4"/>
  <c r="MN31" i="4"/>
  <c r="KF31" i="4"/>
  <c r="JL31" i="4"/>
  <c r="HT31" i="4"/>
  <c r="F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BY10" i="5" l="1"/>
  <c r="KZ31" i="4"/>
  <c r="OZ55" i="4"/>
  <c r="OY79" i="4"/>
  <c r="AZ81" i="4"/>
  <c r="W10" i="5"/>
  <c r="BZ10" i="5"/>
  <c r="EB10" i="5"/>
  <c r="KZ54" i="4"/>
  <c r="CA79" i="4"/>
  <c r="GF54" i="4"/>
  <c r="AG10" i="5"/>
  <c r="CI10" i="5"/>
  <c r="EE10" i="5"/>
  <c r="JN80" i="4"/>
  <c r="GZ32" i="4"/>
  <c r="X33" i="4"/>
  <c r="GF56" i="4"/>
  <c r="MW80" i="4"/>
  <c r="PZ81" i="4"/>
  <c r="AH10" i="5"/>
  <c r="CJ10" i="5"/>
  <c r="PT54" i="4"/>
  <c r="GF31" i="4"/>
  <c r="PT31" i="4"/>
  <c r="JL32" i="4"/>
  <c r="AR33" i="4"/>
  <c r="AQ10" i="5"/>
  <c r="CM10" i="5"/>
  <c r="LT33" i="4"/>
  <c r="BL54" i="4"/>
  <c r="IM79" i="4"/>
  <c r="AR10" i="5"/>
  <c r="DG10" i="5"/>
  <c r="AU10" i="5"/>
  <c r="DQ10" i="5"/>
  <c r="BL31" i="4"/>
  <c r="OF33" i="4"/>
  <c r="BL55" i="4"/>
  <c r="MN55" i="4"/>
  <c r="BO10" i="5"/>
  <c r="DR10" i="5"/>
  <c r="CF32" i="4"/>
  <c r="LT31" i="4"/>
  <c r="ER32" i="4"/>
  <c r="HT32" i="4"/>
  <c r="PT32" i="4"/>
  <c r="ER33" i="4"/>
  <c r="HT33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AR11" i="5"/>
  <c r="BP11" i="5"/>
  <c r="CJ11" i="5"/>
  <c r="AI12" i="5"/>
  <c r="BC12" i="5"/>
  <c r="CA12" i="5"/>
  <c r="CU12" i="5"/>
  <c r="X10" i="5"/>
  <c r="BB10" i="5"/>
  <c r="BF10" i="5"/>
  <c r="BP10" i="5"/>
  <c r="CT10" i="5"/>
  <c r="CX10" i="5"/>
  <c r="DH10" i="5"/>
  <c r="U11" i="5"/>
  <c r="Y11" i="5"/>
  <c r="AS11" i="5"/>
  <c r="GZ31" i="4"/>
  <c r="GZ54" i="4"/>
  <c r="JN79" i="4"/>
  <c r="GK80" i="4"/>
  <c r="KO80" i="4"/>
  <c r="CA81" i="4"/>
  <c r="MW81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<sst xmlns="http://schemas.openxmlformats.org/spreadsheetml/2006/main" count="262" uniqueCount="108">
  <si>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</si>
  <si>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</si>
  <si>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</si>
  <si>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</si>
  <si>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</si>
  <si>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</si>
  <si>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</si>
  <si>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</si>
  <si>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</si>
  <si>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</si>
  <si>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</si>
  <si>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</si>
  <si>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</si>
  <si>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</si>
  <si>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</si>
  <si>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</si>
  <si>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</si>
  <si>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</si>
  <si>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</si>
  <si>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</si>
  <si>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</si>
  <si>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</si>
  <si>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</si>
  <si>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</si>
  <si>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</si>
  <si>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</si>
  <si>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</si>
  <si>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</si>
  <si>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</si>
  <si>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</si>
  <si>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</si>
  <si>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</si>
  <si>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</si>
  <si>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</si>
  <si>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</si>
  <si>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</si>
  <si>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</si>
  <si>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</si>
  <si>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</si>
  <si>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</si>
  <si>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</si>
  <si>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</si>
  <si>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</si>
  <si>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</si>
  <si>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</si>
  <si>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</si>
  <si>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</si>
  <si>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</si>
  <si>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</si>
  <si>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</si>
  <si>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</si>
  <si>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</si>
  <si>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</si>
  <si>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</si>
  <si>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</si>
  <si>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</si>
  <si>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</si>
  <si>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</si>
  <si>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</si>
  <si>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</si>
  <si>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</si>
  <si>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</si>
  <si>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</si>
  <si>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</si>
  <si>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</si>
  <si>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</si>
  <si>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</si>
  <si>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</si>
  <si>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</si>
  <si>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</si>
  <si>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</si>
  <si>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</si>
  <si>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</si>
  <si>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</si>
  <si>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</si>
  <si>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</si>
  <si>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</si>
  <si>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</si>
  <si>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</si>
  <si>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</si>
  <si>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</si>
  <si>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</si>
  <si>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</si>
  <si>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</si>
  <si>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</si>
  <si>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</si>
  <si>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</si>
  <si>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</si>
  <si>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</si>
  <si>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302015</t>
  </si>
  <si>
    <t>46</t>
  </si>
  <si>
    <t>02</t>
  </si>
  <si>
    <t>0</t>
  </si>
  <si>
    <t>000</t>
  </si>
  <si>
    <t>和歌山県　和歌山市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</si>
  <si>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</si>
  <si>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</si>
  <si>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</si>
  <si>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</si>
  <si>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</si>
  <si>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</si>
  <si>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</si>
  <si>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</si>
  <si>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</si>
  <si>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</si>
  <si>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営の健全性・効率性に関しては、本市の事業経営の状況は、類似団体と比較して概ね良好と言える。しかし、施設の老朽化は全国的な課題であり、本市においても対策が必要である。すべての施設を更新するには膨大な費用と期間が必要となるため、今後の施設整備は、将来の水需要に沿った適正規模の投資を行う必要がある。</t>
    <phoneticPr fontId="5"/>
  </si>
  <si>
    <r>
      <t>　①経常収支比率（％）は、料金収入がほぼ一定の金額で推移しており、経費の抑制により、毎年黒字を確保できている。
　②累積欠損金比率（％）は、各年度0.00％で推移している。
　③流動比率（％）は、100％以上あり、平均値より</t>
    </r>
    <r>
      <rPr>
        <sz val="11"/>
        <rFont val="ＭＳ ゴシック"/>
        <family val="3"/>
        <charset val="128"/>
      </rPr>
      <t>188.7ポイント高くなっている。平成30年度以降は貸付金の一部が返還され数値は上昇しているが、令和３年度は他会計への長期貸付を行ったことにより大きく減少した。令和４年度は貸付金の一部が返還され、数値が上昇した。
　④企業債残高対給水収益比率（％）は、平均値と比べ高い推移を示している。これは、これまで行った施設整備の財源に、企業債を多く用いたためであるが、企業債発行の抑制を図り、企業債残高は減少傾向にある。
　⑤料金回収率（％）の推移についても、①の要因によるものである。
　⑥給水原価（円）は、平均値に比べて6.23円／㎥低く、効率性が高いことを表している。
　⑦施設利用率（％）は、平均値に比べて低くなっているが、これは使用水量の減少によるものである。
　⑧契約率（％）は、平均値より2.37ポイント高く、類似団体より適切な規模の投資ができていることを表している。</t>
    </r>
    <rPh sb="121" eb="122">
      <t>タカ</t>
    </rPh>
    <rPh sb="192" eb="194">
      <t>レイワ</t>
    </rPh>
    <rPh sb="195" eb="197">
      <t>ネンド</t>
    </rPh>
    <rPh sb="198" eb="201">
      <t>カシツケキン</t>
    </rPh>
    <rPh sb="202" eb="204">
      <t>イチブ</t>
    </rPh>
    <rPh sb="205" eb="207">
      <t>ヘンカン</t>
    </rPh>
    <rPh sb="210" eb="212">
      <t>スウチ</t>
    </rPh>
    <rPh sb="213" eb="215">
      <t>ジョウショウ</t>
    </rPh>
    <rPh sb="414" eb="415">
      <t>ヒク</t>
    </rPh>
    <rPh sb="426" eb="430">
      <t>シヨウスイリョウ</t>
    </rPh>
    <rPh sb="431" eb="433">
      <t>ゲンショウ</t>
    </rPh>
    <phoneticPr fontId="5"/>
  </si>
  <si>
    <r>
      <t>　①有形固定資産減価償却率（％）は、平均値より</t>
    </r>
    <r>
      <rPr>
        <sz val="11"/>
        <rFont val="ＭＳ ゴシック"/>
        <family val="3"/>
        <charset val="128"/>
      </rPr>
      <t>4.95ポイント</t>
    </r>
    <r>
      <rPr>
        <sz val="11"/>
        <color theme="1"/>
        <rFont val="ＭＳ ゴシック"/>
        <family val="3"/>
        <charset val="128"/>
      </rPr>
      <t>高くなっており、老朽化した施設を計画的に更新する必要がある。
　②管路経年化率（％）及び③管路更新率（％）は、浄水場の整備を優先的に行っており、平成30年度から管路の更新は行っているものの、耐用年数にあわせて行えていない状況にあり、経年化管路の更新について検討していく必要がある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</si>
</sst>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58.28</c:v>
                </c:pt>
                <c:pt idx="1">
                  <c:v>60.29</c:v>
                </c:pt>
                <c:pt idx="2">
                  <c:v>62.69</c:v>
                </c:pt>
                <c:pt idx="3">
                  <c:v>65.16</c:v>
                </c:pt>
                <c:pt idx="4">
                  <c:v>66.94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3-491D-91A1-A7F00F503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59.48</c:v>
                </c:pt>
                <c:pt idx="1">
                  <c:v>60.09</c:v>
                </c:pt>
                <c:pt idx="2">
                  <c:v>60.35</c:v>
                </c:pt>
                <c:pt idx="3">
                  <c:v>61.07</c:v>
                </c:pt>
                <c:pt idx="4">
                  <c:v>61.99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3-491D-91A1-A7F00F503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7-4459-9A7D-E0C951967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17.88</c:v>
                </c:pt>
                <c:pt idx="1">
                  <c:v>16.670000000000002</c:v>
                </c:pt>
                <c:pt idx="2">
                  <c:v>9.4700000000000006</c:v>
                </c:pt>
                <c:pt idx="3">
                  <c:v>11.03</c:v>
                </c:pt>
                <c:pt idx="4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7-4459-9A7D-E0C951967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128.41999999999999</c:v>
                </c:pt>
                <c:pt idx="1">
                  <c:v>123.43</c:v>
                </c:pt>
                <c:pt idx="2">
                  <c:v>133.75</c:v>
                </c:pt>
                <c:pt idx="3">
                  <c:v>131.34</c:v>
                </c:pt>
                <c:pt idx="4">
                  <c:v>130.72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8-42DE-A00C-0C2C2C79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120.32</c:v>
                </c:pt>
                <c:pt idx="1">
                  <c:v>119.89</c:v>
                </c:pt>
                <c:pt idx="2">
                  <c:v>119.93</c:v>
                </c:pt>
                <c:pt idx="3">
                  <c:v>118.4</c:v>
                </c:pt>
                <c:pt idx="4">
                  <c:v>113.04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58-42DE-A00C-0C2C2C79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73.36</c:v>
                </c:pt>
                <c:pt idx="1">
                  <c:v>73.48</c:v>
                </c:pt>
                <c:pt idx="2">
                  <c:v>73.63</c:v>
                </c:pt>
                <c:pt idx="3">
                  <c:v>74.02</c:v>
                </c:pt>
                <c:pt idx="4">
                  <c:v>72.59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C-488A-A581-828055D34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48.09</c:v>
                </c:pt>
                <c:pt idx="1">
                  <c:v>50.93</c:v>
                </c:pt>
                <c:pt idx="2">
                  <c:v>52.07</c:v>
                </c:pt>
                <c:pt idx="3">
                  <c:v>50.36</c:v>
                </c:pt>
                <c:pt idx="4">
                  <c:v>51.48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C-488A-A581-828055D34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0.44</c:v>
                </c:pt>
                <c:pt idx="1">
                  <c:v>1.58</c:v>
                </c:pt>
                <c:pt idx="2">
                  <c:v>0.22</c:v>
                </c:pt>
                <c:pt idx="3">
                  <c:v>0</c:v>
                </c:pt>
                <c:pt idx="4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D-4DC5-8BF4-D29B681A7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0.22</c:v>
                </c:pt>
                <c:pt idx="2">
                  <c:v>0.5</c:v>
                </c:pt>
                <c:pt idx="3">
                  <c:v>0.2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D-4DC5-8BF4-D29B681A7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348.8</c:v>
                </c:pt>
                <c:pt idx="1">
                  <c:v>372</c:v>
                </c:pt>
                <c:pt idx="2">
                  <c:v>485.81</c:v>
                </c:pt>
                <c:pt idx="3">
                  <c:v>326.74</c:v>
                </c:pt>
                <c:pt idx="4">
                  <c:v>615.92999999999995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4-4B51-A052-52432C1AB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394.58</c:v>
                </c:pt>
                <c:pt idx="1">
                  <c:v>368.36</c:v>
                </c:pt>
                <c:pt idx="2">
                  <c:v>380.84</c:v>
                </c:pt>
                <c:pt idx="3">
                  <c:v>424.64</c:v>
                </c:pt>
                <c:pt idx="4">
                  <c:v>427.23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4-4B51-A052-52432C1AB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357.65</c:v>
                </c:pt>
                <c:pt idx="1">
                  <c:v>327.61</c:v>
                </c:pt>
                <c:pt idx="2">
                  <c:v>297.87</c:v>
                </c:pt>
                <c:pt idx="3">
                  <c:v>282.67</c:v>
                </c:pt>
                <c:pt idx="4">
                  <c:v>255.15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4-4AF7-BC8E-FB3C6E501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235.79</c:v>
                </c:pt>
                <c:pt idx="1">
                  <c:v>227.51</c:v>
                </c:pt>
                <c:pt idx="2">
                  <c:v>225.72</c:v>
                </c:pt>
                <c:pt idx="3">
                  <c:v>217.8</c:v>
                </c:pt>
                <c:pt idx="4">
                  <c:v>216.05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4-4AF7-BC8E-FB3C6E501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127.59</c:v>
                </c:pt>
                <c:pt idx="1">
                  <c:v>124.05</c:v>
                </c:pt>
                <c:pt idx="2">
                  <c:v>135.49</c:v>
                </c:pt>
                <c:pt idx="3">
                  <c:v>132.83000000000001</c:v>
                </c:pt>
                <c:pt idx="4">
                  <c:v>132.4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1-4EBE-A7BE-52ED2AAF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117.72</c:v>
                </c:pt>
                <c:pt idx="1">
                  <c:v>117.69</c:v>
                </c:pt>
                <c:pt idx="2">
                  <c:v>116.75</c:v>
                </c:pt>
                <c:pt idx="3">
                  <c:v>115.48</c:v>
                </c:pt>
                <c:pt idx="4">
                  <c:v>109.91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1-4EBE-A7BE-52ED2AAF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12.86</c:v>
                </c:pt>
                <c:pt idx="1">
                  <c:v>13.26</c:v>
                </c:pt>
                <c:pt idx="2">
                  <c:v>12.12</c:v>
                </c:pt>
                <c:pt idx="3">
                  <c:v>12.35</c:v>
                </c:pt>
                <c:pt idx="4">
                  <c:v>12.39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C-4D3A-8EA4-DE3BA8F5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17.03</c:v>
                </c:pt>
                <c:pt idx="1">
                  <c:v>17.07</c:v>
                </c:pt>
                <c:pt idx="2">
                  <c:v>17.22</c:v>
                </c:pt>
                <c:pt idx="3">
                  <c:v>17.440000000000001</c:v>
                </c:pt>
                <c:pt idx="4">
                  <c:v>18.62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C-4D3A-8EA4-DE3BA8F5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67.8</c:v>
                </c:pt>
                <c:pt idx="1">
                  <c:v>67.98</c:v>
                </c:pt>
                <c:pt idx="2">
                  <c:v>65.760000000000005</c:v>
                </c:pt>
                <c:pt idx="3">
                  <c:v>57.38</c:v>
                </c:pt>
                <c:pt idx="4">
                  <c:v>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A-4BDD-8CD6-D30BCCC77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58.56</c:v>
                </c:pt>
                <c:pt idx="1">
                  <c:v>57.96</c:v>
                </c:pt>
                <c:pt idx="2">
                  <c:v>56</c:v>
                </c:pt>
                <c:pt idx="3">
                  <c:v>56.81</c:v>
                </c:pt>
                <c:pt idx="4">
                  <c:v>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A-4BDD-8CD6-D30BCCC77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80.83</c:v>
                </c:pt>
                <c:pt idx="1">
                  <c:v>80.83</c:v>
                </c:pt>
                <c:pt idx="2">
                  <c:v>81.03</c:v>
                </c:pt>
                <c:pt idx="3">
                  <c:v>81.03</c:v>
                </c:pt>
                <c:pt idx="4">
                  <c:v>81.03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4-49BB-87E4-A84972362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80.5</c:v>
                </c:pt>
                <c:pt idx="1">
                  <c:v>80.540000000000006</c:v>
                </c:pt>
                <c:pt idx="2">
                  <c:v>80.08</c:v>
                </c:pt>
                <c:pt idx="3">
                  <c:v>79.69</c:v>
                </c:pt>
                <c:pt idx="4">
                  <c:v>78.66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4-49BB-87E4-A84972362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="85" zoomScaleNormal="85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和歌山県　和歌山市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415000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大規模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2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218428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73.2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44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336286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自治体職員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106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H30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R01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R02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R03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R04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H30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R01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R02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R03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R04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H30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R01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R02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R03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R04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H30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R01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R02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R03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R04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128.41999999999999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123.43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133.75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131.34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130.72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348.8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372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485.81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326.74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615.92999999999995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357.65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327.61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297.87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282.67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255.15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120.32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119.89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119.93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118.4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113.04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17.88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16.670000000000002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9.4700000000000006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11.03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1.88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394.58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368.36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380.84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424.64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427.23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235.79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227.51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225.72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217.8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216.05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49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1"/>
      <c r="DV34" s="2"/>
      <c r="DW34" s="2"/>
      <c r="DX34" s="2"/>
      <c r="DY34" s="2"/>
      <c r="DZ34" s="2"/>
      <c r="EA34" s="2"/>
      <c r="EB34" s="2"/>
      <c r="EC34" s="2"/>
      <c r="ED34" s="49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1"/>
      <c r="IP34" s="2"/>
      <c r="IQ34" s="2"/>
      <c r="IR34" s="2"/>
      <c r="IS34" s="2"/>
      <c r="IT34" s="2"/>
      <c r="IU34" s="2"/>
      <c r="IV34" s="2"/>
      <c r="IW34" s="2"/>
      <c r="IX34" s="49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1"/>
      <c r="NJ34" s="2"/>
      <c r="NK34" s="2"/>
      <c r="NL34" s="2"/>
      <c r="NM34" s="2"/>
      <c r="NN34" s="2"/>
      <c r="NO34" s="2"/>
      <c r="NP34" s="2"/>
      <c r="NQ34" s="2"/>
      <c r="NR34" s="49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1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107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H30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R01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R02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R03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R04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H30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R01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R02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R03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R04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H30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R01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R02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R03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R04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H30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R01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R02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R03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R04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127.59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124.05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135.49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132.83000000000001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132.4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12.86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13.26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12.12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12.35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12.39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67.8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67.98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65.760000000000005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57.38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52.63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80.83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80.83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81.03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81.03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81.03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117.72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117.69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116.75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115.48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109.91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17.03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17.07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17.22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17.440000000000001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18.62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58.56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57.96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56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56.81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55.65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80.5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80.540000000000006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80.08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79.69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78.66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49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1"/>
      <c r="DV57" s="2"/>
      <c r="DW57" s="2"/>
      <c r="DX57" s="2"/>
      <c r="DY57" s="2"/>
      <c r="DZ57" s="2"/>
      <c r="EA57" s="2"/>
      <c r="EB57" s="2"/>
      <c r="EC57" s="2"/>
      <c r="ED57" s="49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1"/>
      <c r="IP57" s="2"/>
      <c r="IQ57" s="2"/>
      <c r="IR57" s="2"/>
      <c r="IS57" s="2"/>
      <c r="IT57" s="2"/>
      <c r="IU57" s="2"/>
      <c r="IV57" s="2"/>
      <c r="IW57" s="2"/>
      <c r="IX57" s="49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1"/>
      <c r="NJ57" s="2"/>
      <c r="NK57" s="2"/>
      <c r="NL57" s="2"/>
      <c r="NM57" s="2"/>
      <c r="NN57" s="2"/>
      <c r="NO57" s="2"/>
      <c r="NP57" s="2"/>
      <c r="NQ57" s="2"/>
      <c r="NR57" s="49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1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105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H30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R01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R02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R03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R04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H30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R01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R02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R03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R04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H30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R01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R02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R03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R04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58.28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60.29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62.69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65.16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66.94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73.36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73.48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73.63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74.02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72.59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0.44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1.58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0.22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1.92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59.48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60.09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60.35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61.07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61.99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48.09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50.93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52.07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50.36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51.48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0.13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0.22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0.5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0.2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0.24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49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1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49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1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52" t="s">
        <v>29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 t="s">
        <v>30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 t="s">
        <v>31</v>
      </c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 t="s">
        <v>32</v>
      </c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 t="s">
        <v>33</v>
      </c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 t="s">
        <v>34</v>
      </c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 t="s">
        <v>35</v>
      </c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 t="s">
        <v>36</v>
      </c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 t="s">
        <v>37</v>
      </c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 t="s">
        <v>30</v>
      </c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2"/>
      <c r="JD89" s="52"/>
      <c r="JE89" s="52"/>
      <c r="JF89" s="52"/>
      <c r="JG89" s="52"/>
      <c r="JH89" s="52"/>
      <c r="JI89" s="52"/>
      <c r="JJ89" s="52"/>
      <c r="JK89" s="52"/>
      <c r="JL89" s="52"/>
      <c r="JM89" s="52" t="s">
        <v>31</v>
      </c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2"/>
      <c r="KK89" s="52"/>
      <c r="KL89" s="52"/>
      <c r="KM89" s="52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3" t="str">
        <f>データ!AD6</f>
        <v>【112.60】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 t="str">
        <f>データ!AO6</f>
        <v>【29.72】</v>
      </c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 t="str">
        <f>データ!AZ6</f>
        <v>【473.00】</v>
      </c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 t="str">
        <f>データ!BK6</f>
        <v>【233.74】</v>
      </c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 t="str">
        <f>データ!BV6</f>
        <v>【106.87】</v>
      </c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 t="str">
        <f>データ!CG6</f>
        <v>【20.26】</v>
      </c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 t="str">
        <f>データ!CR6</f>
        <v>【53.19】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3" t="str">
        <f>データ!DC6</f>
        <v>【75.85】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3" t="str">
        <f>データ!DN6</f>
        <v>【61.17】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3" t="str">
        <f>データ!DY6</f>
        <v>【49.58】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3" t="str">
        <f>データ!EJ6</f>
        <v>【0.21】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ZT6tuhfiLlAPERi8twVHomEie8zuts8pg1jZ3dD3di/tvun1G4KLByXDcHK1ctHO69b81mR0PQe/Bu1y5cggnw==" saltValue="Iz5aj8Rve4gzrNUONzoXB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28" t="s">
        <v>39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40</v>
      </c>
      <c r="B3" s="29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146" t="s">
        <v>47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48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49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50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51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52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53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54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55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56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57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58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59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60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61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62</v>
      </c>
      <c r="B5" s="31"/>
      <c r="C5" s="31"/>
      <c r="D5" s="31"/>
      <c r="E5" s="31"/>
      <c r="F5" s="31"/>
      <c r="G5" s="31"/>
      <c r="H5" s="32" t="s">
        <v>63</v>
      </c>
      <c r="I5" s="32" t="s">
        <v>64</v>
      </c>
      <c r="J5" s="32" t="s">
        <v>65</v>
      </c>
      <c r="K5" s="32" t="s">
        <v>66</v>
      </c>
      <c r="L5" s="32" t="s">
        <v>67</v>
      </c>
      <c r="M5" s="32" t="s">
        <v>68</v>
      </c>
      <c r="N5" s="32" t="s">
        <v>69</v>
      </c>
      <c r="O5" s="32" t="s">
        <v>70</v>
      </c>
      <c r="P5" s="32" t="s">
        <v>71</v>
      </c>
      <c r="Q5" s="32" t="s">
        <v>72</v>
      </c>
      <c r="R5" s="32" t="s">
        <v>73</v>
      </c>
      <c r="S5" s="32" t="s">
        <v>74</v>
      </c>
      <c r="T5" s="32" t="s">
        <v>75</v>
      </c>
      <c r="U5" s="32" t="s">
        <v>76</v>
      </c>
      <c r="V5" s="32" t="s">
        <v>77</v>
      </c>
      <c r="W5" s="32" t="s">
        <v>78</v>
      </c>
      <c r="X5" s="32" t="s">
        <v>79</v>
      </c>
      <c r="Y5" s="32" t="s">
        <v>80</v>
      </c>
      <c r="Z5" s="32" t="s">
        <v>81</v>
      </c>
      <c r="AA5" s="32" t="s">
        <v>82</v>
      </c>
      <c r="AB5" s="32" t="s">
        <v>83</v>
      </c>
      <c r="AC5" s="32" t="s">
        <v>84</v>
      </c>
      <c r="AD5" s="32" t="s">
        <v>85</v>
      </c>
      <c r="AE5" s="32" t="s">
        <v>75</v>
      </c>
      <c r="AF5" s="32" t="s">
        <v>76</v>
      </c>
      <c r="AG5" s="32" t="s">
        <v>77</v>
      </c>
      <c r="AH5" s="32" t="s">
        <v>78</v>
      </c>
      <c r="AI5" s="32" t="s">
        <v>79</v>
      </c>
      <c r="AJ5" s="32" t="s">
        <v>80</v>
      </c>
      <c r="AK5" s="32" t="s">
        <v>81</v>
      </c>
      <c r="AL5" s="32" t="s">
        <v>82</v>
      </c>
      <c r="AM5" s="32" t="s">
        <v>83</v>
      </c>
      <c r="AN5" s="32" t="s">
        <v>84</v>
      </c>
      <c r="AO5" s="32" t="s">
        <v>86</v>
      </c>
      <c r="AP5" s="32" t="s">
        <v>75</v>
      </c>
      <c r="AQ5" s="32" t="s">
        <v>76</v>
      </c>
      <c r="AR5" s="32" t="s">
        <v>77</v>
      </c>
      <c r="AS5" s="32" t="s">
        <v>78</v>
      </c>
      <c r="AT5" s="32" t="s">
        <v>79</v>
      </c>
      <c r="AU5" s="32" t="s">
        <v>80</v>
      </c>
      <c r="AV5" s="32" t="s">
        <v>81</v>
      </c>
      <c r="AW5" s="32" t="s">
        <v>82</v>
      </c>
      <c r="AX5" s="32" t="s">
        <v>83</v>
      </c>
      <c r="AY5" s="32" t="s">
        <v>84</v>
      </c>
      <c r="AZ5" s="32" t="s">
        <v>86</v>
      </c>
      <c r="BA5" s="32" t="s">
        <v>75</v>
      </c>
      <c r="BB5" s="32" t="s">
        <v>76</v>
      </c>
      <c r="BC5" s="32" t="s">
        <v>77</v>
      </c>
      <c r="BD5" s="32" t="s">
        <v>78</v>
      </c>
      <c r="BE5" s="32" t="s">
        <v>79</v>
      </c>
      <c r="BF5" s="32" t="s">
        <v>80</v>
      </c>
      <c r="BG5" s="32" t="s">
        <v>81</v>
      </c>
      <c r="BH5" s="32" t="s">
        <v>82</v>
      </c>
      <c r="BI5" s="32" t="s">
        <v>83</v>
      </c>
      <c r="BJ5" s="32" t="s">
        <v>84</v>
      </c>
      <c r="BK5" s="32" t="s">
        <v>86</v>
      </c>
      <c r="BL5" s="32" t="s">
        <v>75</v>
      </c>
      <c r="BM5" s="32" t="s">
        <v>76</v>
      </c>
      <c r="BN5" s="32" t="s">
        <v>77</v>
      </c>
      <c r="BO5" s="32" t="s">
        <v>78</v>
      </c>
      <c r="BP5" s="32" t="s">
        <v>79</v>
      </c>
      <c r="BQ5" s="32" t="s">
        <v>80</v>
      </c>
      <c r="BR5" s="32" t="s">
        <v>81</v>
      </c>
      <c r="BS5" s="32" t="s">
        <v>82</v>
      </c>
      <c r="BT5" s="32" t="s">
        <v>83</v>
      </c>
      <c r="BU5" s="32" t="s">
        <v>84</v>
      </c>
      <c r="BV5" s="32" t="s">
        <v>86</v>
      </c>
      <c r="BW5" s="32" t="s">
        <v>75</v>
      </c>
      <c r="BX5" s="32" t="s">
        <v>76</v>
      </c>
      <c r="BY5" s="32" t="s">
        <v>77</v>
      </c>
      <c r="BZ5" s="32" t="s">
        <v>78</v>
      </c>
      <c r="CA5" s="32" t="s">
        <v>79</v>
      </c>
      <c r="CB5" s="32" t="s">
        <v>80</v>
      </c>
      <c r="CC5" s="32" t="s">
        <v>81</v>
      </c>
      <c r="CD5" s="32" t="s">
        <v>82</v>
      </c>
      <c r="CE5" s="32" t="s">
        <v>83</v>
      </c>
      <c r="CF5" s="32" t="s">
        <v>84</v>
      </c>
      <c r="CG5" s="32" t="s">
        <v>86</v>
      </c>
      <c r="CH5" s="32" t="s">
        <v>75</v>
      </c>
      <c r="CI5" s="32" t="s">
        <v>76</v>
      </c>
      <c r="CJ5" s="32" t="s">
        <v>77</v>
      </c>
      <c r="CK5" s="32" t="s">
        <v>78</v>
      </c>
      <c r="CL5" s="32" t="s">
        <v>79</v>
      </c>
      <c r="CM5" s="32" t="s">
        <v>80</v>
      </c>
      <c r="CN5" s="32" t="s">
        <v>81</v>
      </c>
      <c r="CO5" s="32" t="s">
        <v>82</v>
      </c>
      <c r="CP5" s="32" t="s">
        <v>83</v>
      </c>
      <c r="CQ5" s="32" t="s">
        <v>84</v>
      </c>
      <c r="CR5" s="32" t="s">
        <v>86</v>
      </c>
      <c r="CS5" s="32" t="s">
        <v>75</v>
      </c>
      <c r="CT5" s="32" t="s">
        <v>76</v>
      </c>
      <c r="CU5" s="32" t="s">
        <v>77</v>
      </c>
      <c r="CV5" s="32" t="s">
        <v>78</v>
      </c>
      <c r="CW5" s="32" t="s">
        <v>79</v>
      </c>
      <c r="CX5" s="32" t="s">
        <v>80</v>
      </c>
      <c r="CY5" s="32" t="s">
        <v>81</v>
      </c>
      <c r="CZ5" s="32" t="s">
        <v>82</v>
      </c>
      <c r="DA5" s="32" t="s">
        <v>83</v>
      </c>
      <c r="DB5" s="32" t="s">
        <v>84</v>
      </c>
      <c r="DC5" s="32" t="s">
        <v>86</v>
      </c>
      <c r="DD5" s="32" t="s">
        <v>75</v>
      </c>
      <c r="DE5" s="32" t="s">
        <v>76</v>
      </c>
      <c r="DF5" s="32" t="s">
        <v>77</v>
      </c>
      <c r="DG5" s="32" t="s">
        <v>78</v>
      </c>
      <c r="DH5" s="32" t="s">
        <v>79</v>
      </c>
      <c r="DI5" s="32" t="s">
        <v>80</v>
      </c>
      <c r="DJ5" s="32" t="s">
        <v>81</v>
      </c>
      <c r="DK5" s="32" t="s">
        <v>82</v>
      </c>
      <c r="DL5" s="32" t="s">
        <v>83</v>
      </c>
      <c r="DM5" s="32" t="s">
        <v>84</v>
      </c>
      <c r="DN5" s="32" t="s">
        <v>86</v>
      </c>
      <c r="DO5" s="32" t="s">
        <v>75</v>
      </c>
      <c r="DP5" s="32" t="s">
        <v>76</v>
      </c>
      <c r="DQ5" s="32" t="s">
        <v>77</v>
      </c>
      <c r="DR5" s="32" t="s">
        <v>78</v>
      </c>
      <c r="DS5" s="32" t="s">
        <v>79</v>
      </c>
      <c r="DT5" s="32" t="s">
        <v>80</v>
      </c>
      <c r="DU5" s="32" t="s">
        <v>81</v>
      </c>
      <c r="DV5" s="32" t="s">
        <v>82</v>
      </c>
      <c r="DW5" s="32" t="s">
        <v>83</v>
      </c>
      <c r="DX5" s="32" t="s">
        <v>84</v>
      </c>
      <c r="DY5" s="32" t="s">
        <v>86</v>
      </c>
      <c r="DZ5" s="32" t="s">
        <v>75</v>
      </c>
      <c r="EA5" s="32" t="s">
        <v>76</v>
      </c>
      <c r="EB5" s="32" t="s">
        <v>77</v>
      </c>
      <c r="EC5" s="32" t="s">
        <v>78</v>
      </c>
      <c r="ED5" s="32" t="s">
        <v>79</v>
      </c>
      <c r="EE5" s="32" t="s">
        <v>80</v>
      </c>
      <c r="EF5" s="32" t="s">
        <v>81</v>
      </c>
      <c r="EG5" s="32" t="s">
        <v>82</v>
      </c>
      <c r="EH5" s="32" t="s">
        <v>83</v>
      </c>
      <c r="EI5" s="32" t="s">
        <v>84</v>
      </c>
      <c r="EJ5" s="32" t="s">
        <v>86</v>
      </c>
    </row>
    <row r="6" spans="1:140" s="36" customFormat="1" x14ac:dyDescent="0.15">
      <c r="A6" s="28" t="s">
        <v>87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128.41999999999999</v>
      </c>
      <c r="U6" s="35">
        <f>U7</f>
        <v>123.43</v>
      </c>
      <c r="V6" s="35">
        <f>V7</f>
        <v>133.75</v>
      </c>
      <c r="W6" s="35">
        <f>W7</f>
        <v>131.34</v>
      </c>
      <c r="X6" s="35">
        <f t="shared" si="3"/>
        <v>130.72</v>
      </c>
      <c r="Y6" s="35">
        <f t="shared" si="3"/>
        <v>120.32</v>
      </c>
      <c r="Z6" s="35">
        <f t="shared" si="3"/>
        <v>119.89</v>
      </c>
      <c r="AA6" s="35">
        <f t="shared" si="3"/>
        <v>119.93</v>
      </c>
      <c r="AB6" s="35">
        <f t="shared" si="3"/>
        <v>118.4</v>
      </c>
      <c r="AC6" s="35">
        <f t="shared" si="3"/>
        <v>113.04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17.88</v>
      </c>
      <c r="AK6" s="35">
        <f t="shared" si="3"/>
        <v>16.670000000000002</v>
      </c>
      <c r="AL6" s="35">
        <f t="shared" si="3"/>
        <v>9.4700000000000006</v>
      </c>
      <c r="AM6" s="35">
        <f t="shared" si="3"/>
        <v>11.03</v>
      </c>
      <c r="AN6" s="35">
        <f t="shared" si="3"/>
        <v>1.88</v>
      </c>
      <c r="AO6" s="33" t="str">
        <f>IF(AO7="-","【-】","【"&amp;SUBSTITUTE(TEXT(AO7,"#,##0.00"),"-","△")&amp;"】")</f>
        <v>【29.72】</v>
      </c>
      <c r="AP6" s="35">
        <f t="shared" si="3"/>
        <v>348.8</v>
      </c>
      <c r="AQ6" s="35">
        <f>AQ7</f>
        <v>372</v>
      </c>
      <c r="AR6" s="35">
        <f>AR7</f>
        <v>485.81</v>
      </c>
      <c r="AS6" s="35">
        <f>AS7</f>
        <v>326.74</v>
      </c>
      <c r="AT6" s="35">
        <f t="shared" si="3"/>
        <v>615.92999999999995</v>
      </c>
      <c r="AU6" s="35">
        <f t="shared" si="3"/>
        <v>394.58</v>
      </c>
      <c r="AV6" s="35">
        <f t="shared" si="3"/>
        <v>368.36</v>
      </c>
      <c r="AW6" s="35">
        <f t="shared" si="3"/>
        <v>380.84</v>
      </c>
      <c r="AX6" s="35">
        <f t="shared" si="3"/>
        <v>424.64</v>
      </c>
      <c r="AY6" s="35">
        <f t="shared" si="3"/>
        <v>427.23</v>
      </c>
      <c r="AZ6" s="33" t="str">
        <f>IF(AZ7="-","【-】","【"&amp;SUBSTITUTE(TEXT(AZ7,"#,##0.00"),"-","△")&amp;"】")</f>
        <v>【473.00】</v>
      </c>
      <c r="BA6" s="35">
        <f t="shared" si="3"/>
        <v>357.65</v>
      </c>
      <c r="BB6" s="35">
        <f>BB7</f>
        <v>327.61</v>
      </c>
      <c r="BC6" s="35">
        <f>BC7</f>
        <v>297.87</v>
      </c>
      <c r="BD6" s="35">
        <f>BD7</f>
        <v>282.67</v>
      </c>
      <c r="BE6" s="35">
        <f t="shared" si="3"/>
        <v>255.15</v>
      </c>
      <c r="BF6" s="35">
        <f t="shared" si="3"/>
        <v>235.79</v>
      </c>
      <c r="BG6" s="35">
        <f t="shared" si="3"/>
        <v>227.51</v>
      </c>
      <c r="BH6" s="35">
        <f t="shared" si="3"/>
        <v>225.72</v>
      </c>
      <c r="BI6" s="35">
        <f t="shared" si="3"/>
        <v>217.8</v>
      </c>
      <c r="BJ6" s="35">
        <f t="shared" si="3"/>
        <v>216.05</v>
      </c>
      <c r="BK6" s="33" t="str">
        <f>IF(BK7="-","【-】","【"&amp;SUBSTITUTE(TEXT(BK7,"#,##0.00"),"-","△")&amp;"】")</f>
        <v>【233.74】</v>
      </c>
      <c r="BL6" s="35">
        <f t="shared" si="3"/>
        <v>127.59</v>
      </c>
      <c r="BM6" s="35">
        <f>BM7</f>
        <v>124.05</v>
      </c>
      <c r="BN6" s="35">
        <f>BN7</f>
        <v>135.49</v>
      </c>
      <c r="BO6" s="35">
        <f>BO7</f>
        <v>132.83000000000001</v>
      </c>
      <c r="BP6" s="35">
        <f t="shared" si="3"/>
        <v>132.4</v>
      </c>
      <c r="BQ6" s="35">
        <f t="shared" si="3"/>
        <v>117.72</v>
      </c>
      <c r="BR6" s="35">
        <f t="shared" si="3"/>
        <v>117.69</v>
      </c>
      <c r="BS6" s="35">
        <f t="shared" si="3"/>
        <v>116.75</v>
      </c>
      <c r="BT6" s="35">
        <f t="shared" si="3"/>
        <v>115.48</v>
      </c>
      <c r="BU6" s="35">
        <f t="shared" si="3"/>
        <v>109.91</v>
      </c>
      <c r="BV6" s="33" t="str">
        <f>IF(BV7="-","【-】","【"&amp;SUBSTITUTE(TEXT(BV7,"#,##0.00"),"-","△")&amp;"】")</f>
        <v>【106.87】</v>
      </c>
      <c r="BW6" s="35">
        <f t="shared" si="3"/>
        <v>12.86</v>
      </c>
      <c r="BX6" s="35">
        <f>BX7</f>
        <v>13.26</v>
      </c>
      <c r="BY6" s="35">
        <f>BY7</f>
        <v>12.12</v>
      </c>
      <c r="BZ6" s="35">
        <f>BZ7</f>
        <v>12.35</v>
      </c>
      <c r="CA6" s="35">
        <f t="shared" si="3"/>
        <v>12.39</v>
      </c>
      <c r="CB6" s="35">
        <f t="shared" si="3"/>
        <v>17.03</v>
      </c>
      <c r="CC6" s="35">
        <f t="shared" si="3"/>
        <v>17.07</v>
      </c>
      <c r="CD6" s="35">
        <f t="shared" si="3"/>
        <v>17.22</v>
      </c>
      <c r="CE6" s="35">
        <f t="shared" si="3"/>
        <v>17.440000000000001</v>
      </c>
      <c r="CF6" s="35">
        <f t="shared" ref="CF6" si="4">CF7</f>
        <v>18.62</v>
      </c>
      <c r="CG6" s="33" t="str">
        <f>IF(CG7="-","【-】","【"&amp;SUBSTITUTE(TEXT(CG7,"#,##0.00"),"-","△")&amp;"】")</f>
        <v>【20.26】</v>
      </c>
      <c r="CH6" s="35">
        <f t="shared" ref="CH6:CQ6" si="5">CH7</f>
        <v>67.8</v>
      </c>
      <c r="CI6" s="35">
        <f>CI7</f>
        <v>67.98</v>
      </c>
      <c r="CJ6" s="35">
        <f>CJ7</f>
        <v>65.760000000000005</v>
      </c>
      <c r="CK6" s="35">
        <f>CK7</f>
        <v>57.38</v>
      </c>
      <c r="CL6" s="35">
        <f t="shared" si="5"/>
        <v>52.63</v>
      </c>
      <c r="CM6" s="35">
        <f t="shared" si="5"/>
        <v>58.56</v>
      </c>
      <c r="CN6" s="35">
        <f t="shared" si="5"/>
        <v>57.96</v>
      </c>
      <c r="CO6" s="35">
        <f t="shared" si="5"/>
        <v>56</v>
      </c>
      <c r="CP6" s="35">
        <f t="shared" si="5"/>
        <v>56.81</v>
      </c>
      <c r="CQ6" s="35">
        <f t="shared" si="5"/>
        <v>55.65</v>
      </c>
      <c r="CR6" s="33" t="str">
        <f>IF(CR7="-","【-】","【"&amp;SUBSTITUTE(TEXT(CR7,"#,##0.00"),"-","△")&amp;"】")</f>
        <v>【53.19】</v>
      </c>
      <c r="CS6" s="35">
        <f t="shared" ref="CS6:DB6" si="6">CS7</f>
        <v>80.83</v>
      </c>
      <c r="CT6" s="35">
        <f>CT7</f>
        <v>80.83</v>
      </c>
      <c r="CU6" s="35">
        <f>CU7</f>
        <v>81.03</v>
      </c>
      <c r="CV6" s="35">
        <f>CV7</f>
        <v>81.03</v>
      </c>
      <c r="CW6" s="35">
        <f t="shared" si="6"/>
        <v>81.03</v>
      </c>
      <c r="CX6" s="35">
        <f t="shared" si="6"/>
        <v>80.5</v>
      </c>
      <c r="CY6" s="35">
        <f t="shared" si="6"/>
        <v>80.540000000000006</v>
      </c>
      <c r="CZ6" s="35">
        <f t="shared" si="6"/>
        <v>80.08</v>
      </c>
      <c r="DA6" s="35">
        <f t="shared" si="6"/>
        <v>79.69</v>
      </c>
      <c r="DB6" s="35">
        <f t="shared" si="6"/>
        <v>78.66</v>
      </c>
      <c r="DC6" s="33" t="str">
        <f>IF(DC7="-","【-】","【"&amp;SUBSTITUTE(TEXT(DC7,"#,##0.00"),"-","△")&amp;"】")</f>
        <v>【75.85】</v>
      </c>
      <c r="DD6" s="35">
        <f t="shared" ref="DD6:DM6" si="7">DD7</f>
        <v>58.28</v>
      </c>
      <c r="DE6" s="35">
        <f>DE7</f>
        <v>60.29</v>
      </c>
      <c r="DF6" s="35">
        <f>DF7</f>
        <v>62.69</v>
      </c>
      <c r="DG6" s="35">
        <f>DG7</f>
        <v>65.16</v>
      </c>
      <c r="DH6" s="35">
        <f t="shared" si="7"/>
        <v>66.94</v>
      </c>
      <c r="DI6" s="35">
        <f t="shared" si="7"/>
        <v>59.48</v>
      </c>
      <c r="DJ6" s="35">
        <f t="shared" si="7"/>
        <v>60.09</v>
      </c>
      <c r="DK6" s="35">
        <f t="shared" si="7"/>
        <v>60.35</v>
      </c>
      <c r="DL6" s="35">
        <f t="shared" si="7"/>
        <v>61.07</v>
      </c>
      <c r="DM6" s="35">
        <f t="shared" si="7"/>
        <v>61.99</v>
      </c>
      <c r="DN6" s="33" t="str">
        <f>IF(DN7="-","【-】","【"&amp;SUBSTITUTE(TEXT(DN7,"#,##0.00"),"-","△")&amp;"】")</f>
        <v>【61.17】</v>
      </c>
      <c r="DO6" s="35">
        <f t="shared" ref="DO6:DX6" si="8">DO7</f>
        <v>73.36</v>
      </c>
      <c r="DP6" s="35">
        <f>DP7</f>
        <v>73.48</v>
      </c>
      <c r="DQ6" s="35">
        <f>DQ7</f>
        <v>73.63</v>
      </c>
      <c r="DR6" s="35">
        <f>DR7</f>
        <v>74.02</v>
      </c>
      <c r="DS6" s="35">
        <f t="shared" si="8"/>
        <v>72.59</v>
      </c>
      <c r="DT6" s="35">
        <f t="shared" si="8"/>
        <v>48.09</v>
      </c>
      <c r="DU6" s="35">
        <f t="shared" si="8"/>
        <v>50.93</v>
      </c>
      <c r="DV6" s="35">
        <f t="shared" si="8"/>
        <v>52.07</v>
      </c>
      <c r="DW6" s="35">
        <f t="shared" si="8"/>
        <v>50.36</v>
      </c>
      <c r="DX6" s="35">
        <f t="shared" si="8"/>
        <v>51.48</v>
      </c>
      <c r="DY6" s="33" t="str">
        <f>IF(DY7="-","【-】","【"&amp;SUBSTITUTE(TEXT(DY7,"#,##0.00"),"-","△")&amp;"】")</f>
        <v>【49.58】</v>
      </c>
      <c r="DZ6" s="35">
        <f t="shared" ref="DZ6:EI6" si="9">DZ7</f>
        <v>0.44</v>
      </c>
      <c r="EA6" s="35">
        <f>EA7</f>
        <v>1.58</v>
      </c>
      <c r="EB6" s="35">
        <f>EB7</f>
        <v>0.22</v>
      </c>
      <c r="EC6" s="35">
        <f>EC7</f>
        <v>0</v>
      </c>
      <c r="ED6" s="35">
        <f t="shared" si="9"/>
        <v>1.92</v>
      </c>
      <c r="EE6" s="35">
        <f t="shared" si="9"/>
        <v>0.13</v>
      </c>
      <c r="EF6" s="35">
        <f t="shared" si="9"/>
        <v>0.22</v>
      </c>
      <c r="EG6" s="35">
        <f t="shared" si="9"/>
        <v>0.5</v>
      </c>
      <c r="EH6" s="35">
        <f t="shared" si="9"/>
        <v>0.2</v>
      </c>
      <c r="EI6" s="35">
        <f t="shared" si="9"/>
        <v>0.24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88</v>
      </c>
      <c r="C7" s="37" t="s">
        <v>89</v>
      </c>
      <c r="D7" s="37" t="s">
        <v>90</v>
      </c>
      <c r="E7" s="37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8">
        <v>415000</v>
      </c>
      <c r="L7" s="37" t="s">
        <v>97</v>
      </c>
      <c r="M7" s="38">
        <v>2</v>
      </c>
      <c r="N7" s="38">
        <v>218428</v>
      </c>
      <c r="O7" s="39" t="s">
        <v>98</v>
      </c>
      <c r="P7" s="39">
        <v>73.2</v>
      </c>
      <c r="Q7" s="38">
        <v>44</v>
      </c>
      <c r="R7" s="38">
        <v>336286</v>
      </c>
      <c r="S7" s="37" t="s">
        <v>99</v>
      </c>
      <c r="T7" s="40">
        <v>128.41999999999999</v>
      </c>
      <c r="U7" s="40">
        <v>123.43</v>
      </c>
      <c r="V7" s="40">
        <v>133.75</v>
      </c>
      <c r="W7" s="40">
        <v>131.34</v>
      </c>
      <c r="X7" s="40">
        <v>130.72</v>
      </c>
      <c r="Y7" s="40">
        <v>120.32</v>
      </c>
      <c r="Z7" s="40">
        <v>119.89</v>
      </c>
      <c r="AA7" s="40">
        <v>119.93</v>
      </c>
      <c r="AB7" s="40">
        <v>118.4</v>
      </c>
      <c r="AC7" s="41">
        <v>113.04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17.88</v>
      </c>
      <c r="AK7" s="40">
        <v>16.670000000000002</v>
      </c>
      <c r="AL7" s="40">
        <v>9.4700000000000006</v>
      </c>
      <c r="AM7" s="40">
        <v>11.03</v>
      </c>
      <c r="AN7" s="40">
        <v>1.88</v>
      </c>
      <c r="AO7" s="40">
        <v>29.72</v>
      </c>
      <c r="AP7" s="40">
        <v>348.8</v>
      </c>
      <c r="AQ7" s="40">
        <v>372</v>
      </c>
      <c r="AR7" s="40">
        <v>485.81</v>
      </c>
      <c r="AS7" s="40">
        <v>326.74</v>
      </c>
      <c r="AT7" s="40">
        <v>615.92999999999995</v>
      </c>
      <c r="AU7" s="40">
        <v>394.58</v>
      </c>
      <c r="AV7" s="40">
        <v>368.36</v>
      </c>
      <c r="AW7" s="40">
        <v>380.84</v>
      </c>
      <c r="AX7" s="40">
        <v>424.64</v>
      </c>
      <c r="AY7" s="40">
        <v>427.23</v>
      </c>
      <c r="AZ7" s="40">
        <v>473</v>
      </c>
      <c r="BA7" s="40">
        <v>357.65</v>
      </c>
      <c r="BB7" s="40">
        <v>327.61</v>
      </c>
      <c r="BC7" s="40">
        <v>297.87</v>
      </c>
      <c r="BD7" s="40">
        <v>282.67</v>
      </c>
      <c r="BE7" s="40">
        <v>255.15</v>
      </c>
      <c r="BF7" s="40">
        <v>235.79</v>
      </c>
      <c r="BG7" s="40">
        <v>227.51</v>
      </c>
      <c r="BH7" s="40">
        <v>225.72</v>
      </c>
      <c r="BI7" s="40">
        <v>217.8</v>
      </c>
      <c r="BJ7" s="40">
        <v>216.05</v>
      </c>
      <c r="BK7" s="40">
        <v>233.74</v>
      </c>
      <c r="BL7" s="40">
        <v>127.59</v>
      </c>
      <c r="BM7" s="40">
        <v>124.05</v>
      </c>
      <c r="BN7" s="40">
        <v>135.49</v>
      </c>
      <c r="BO7" s="40">
        <v>132.83000000000001</v>
      </c>
      <c r="BP7" s="40">
        <v>132.4</v>
      </c>
      <c r="BQ7" s="40">
        <v>117.72</v>
      </c>
      <c r="BR7" s="40">
        <v>117.69</v>
      </c>
      <c r="BS7" s="40">
        <v>116.75</v>
      </c>
      <c r="BT7" s="40">
        <v>115.48</v>
      </c>
      <c r="BU7" s="40">
        <v>109.91</v>
      </c>
      <c r="BV7" s="40">
        <v>106.87</v>
      </c>
      <c r="BW7" s="40">
        <v>12.86</v>
      </c>
      <c r="BX7" s="40">
        <v>13.26</v>
      </c>
      <c r="BY7" s="40">
        <v>12.12</v>
      </c>
      <c r="BZ7" s="40">
        <v>12.35</v>
      </c>
      <c r="CA7" s="40">
        <v>12.39</v>
      </c>
      <c r="CB7" s="40">
        <v>17.03</v>
      </c>
      <c r="CC7" s="40">
        <v>17.07</v>
      </c>
      <c r="CD7" s="40">
        <v>17.22</v>
      </c>
      <c r="CE7" s="40">
        <v>17.440000000000001</v>
      </c>
      <c r="CF7" s="40">
        <v>18.62</v>
      </c>
      <c r="CG7" s="40">
        <v>20.260000000000002</v>
      </c>
      <c r="CH7" s="40">
        <v>67.8</v>
      </c>
      <c r="CI7" s="40">
        <v>67.98</v>
      </c>
      <c r="CJ7" s="40">
        <v>65.760000000000005</v>
      </c>
      <c r="CK7" s="40">
        <v>57.38</v>
      </c>
      <c r="CL7" s="40">
        <v>52.63</v>
      </c>
      <c r="CM7" s="40">
        <v>58.56</v>
      </c>
      <c r="CN7" s="40">
        <v>57.96</v>
      </c>
      <c r="CO7" s="40">
        <v>56</v>
      </c>
      <c r="CP7" s="40">
        <v>56.81</v>
      </c>
      <c r="CQ7" s="40">
        <v>55.65</v>
      </c>
      <c r="CR7" s="40">
        <v>53.19</v>
      </c>
      <c r="CS7" s="40">
        <v>80.83</v>
      </c>
      <c r="CT7" s="40">
        <v>80.83</v>
      </c>
      <c r="CU7" s="40">
        <v>81.03</v>
      </c>
      <c r="CV7" s="40">
        <v>81.03</v>
      </c>
      <c r="CW7" s="40">
        <v>81.03</v>
      </c>
      <c r="CX7" s="40">
        <v>80.5</v>
      </c>
      <c r="CY7" s="40">
        <v>80.540000000000006</v>
      </c>
      <c r="CZ7" s="40">
        <v>80.08</v>
      </c>
      <c r="DA7" s="40">
        <v>79.69</v>
      </c>
      <c r="DB7" s="40">
        <v>78.66</v>
      </c>
      <c r="DC7" s="40">
        <v>75.849999999999994</v>
      </c>
      <c r="DD7" s="40">
        <v>58.28</v>
      </c>
      <c r="DE7" s="40">
        <v>60.29</v>
      </c>
      <c r="DF7" s="40">
        <v>62.69</v>
      </c>
      <c r="DG7" s="40">
        <v>65.16</v>
      </c>
      <c r="DH7" s="40">
        <v>66.94</v>
      </c>
      <c r="DI7" s="40">
        <v>59.48</v>
      </c>
      <c r="DJ7" s="40">
        <v>60.09</v>
      </c>
      <c r="DK7" s="40">
        <v>60.35</v>
      </c>
      <c r="DL7" s="40">
        <v>61.07</v>
      </c>
      <c r="DM7" s="40">
        <v>61.99</v>
      </c>
      <c r="DN7" s="40">
        <v>61.17</v>
      </c>
      <c r="DO7" s="40">
        <v>73.36</v>
      </c>
      <c r="DP7" s="40">
        <v>73.48</v>
      </c>
      <c r="DQ7" s="40">
        <v>73.63</v>
      </c>
      <c r="DR7" s="40">
        <v>74.02</v>
      </c>
      <c r="DS7" s="40">
        <v>72.59</v>
      </c>
      <c r="DT7" s="40">
        <v>48.09</v>
      </c>
      <c r="DU7" s="40">
        <v>50.93</v>
      </c>
      <c r="DV7" s="40">
        <v>52.07</v>
      </c>
      <c r="DW7" s="40">
        <v>50.36</v>
      </c>
      <c r="DX7" s="40">
        <v>51.48</v>
      </c>
      <c r="DY7" s="40">
        <v>49.58</v>
      </c>
      <c r="DZ7" s="40">
        <v>0.44</v>
      </c>
      <c r="EA7" s="40">
        <v>1.58</v>
      </c>
      <c r="EB7" s="40">
        <v>0.22</v>
      </c>
      <c r="EC7" s="40">
        <v>0</v>
      </c>
      <c r="ED7" s="40">
        <v>1.92</v>
      </c>
      <c r="EE7" s="40">
        <v>0.13</v>
      </c>
      <c r="EF7" s="40">
        <v>0.22</v>
      </c>
      <c r="EG7" s="40">
        <v>0.5</v>
      </c>
      <c r="EH7" s="40">
        <v>0.2</v>
      </c>
      <c r="EI7" s="40">
        <v>0.24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100</v>
      </c>
      <c r="C9" s="43" t="s">
        <v>101</v>
      </c>
      <c r="D9" s="43" t="s">
        <v>102</v>
      </c>
      <c r="E9" s="43" t="s">
        <v>103</v>
      </c>
      <c r="F9" s="43" t="s">
        <v>104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41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128.41999999999999</v>
      </c>
      <c r="V11" s="48">
        <f>IF(U6="-",NA(),U6)</f>
        <v>123.43</v>
      </c>
      <c r="W11" s="48">
        <f>IF(V6="-",NA(),V6)</f>
        <v>133.75</v>
      </c>
      <c r="X11" s="48">
        <f>IF(W6="-",NA(),W6)</f>
        <v>131.34</v>
      </c>
      <c r="Y11" s="48">
        <f>IF(X6="-",NA(),X6)</f>
        <v>130.72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348.8</v>
      </c>
      <c r="AR11" s="48">
        <f>IF(AQ6="-",NA(),AQ6)</f>
        <v>372</v>
      </c>
      <c r="AS11" s="48">
        <f>IF(AR6="-",NA(),AR6)</f>
        <v>485.81</v>
      </c>
      <c r="AT11" s="48">
        <f>IF(AS6="-",NA(),AS6)</f>
        <v>326.74</v>
      </c>
      <c r="AU11" s="48">
        <f>IF(AT6="-",NA(),AT6)</f>
        <v>615.92999999999995</v>
      </c>
      <c r="BA11" s="47" t="s">
        <v>23</v>
      </c>
      <c r="BB11" s="48">
        <f>IF(BA6="-",NA(),BA6)</f>
        <v>357.65</v>
      </c>
      <c r="BC11" s="48">
        <f>IF(BB6="-",NA(),BB6)</f>
        <v>327.61</v>
      </c>
      <c r="BD11" s="48">
        <f>IF(BC6="-",NA(),BC6)</f>
        <v>297.87</v>
      </c>
      <c r="BE11" s="48">
        <f>IF(BD6="-",NA(),BD6)</f>
        <v>282.67</v>
      </c>
      <c r="BF11" s="48">
        <f>IF(BE6="-",NA(),BE6)</f>
        <v>255.15</v>
      </c>
      <c r="BL11" s="47" t="s">
        <v>23</v>
      </c>
      <c r="BM11" s="48">
        <f>IF(BL6="-",NA(),BL6)</f>
        <v>127.59</v>
      </c>
      <c r="BN11" s="48">
        <f>IF(BM6="-",NA(),BM6)</f>
        <v>124.05</v>
      </c>
      <c r="BO11" s="48">
        <f>IF(BN6="-",NA(),BN6)</f>
        <v>135.49</v>
      </c>
      <c r="BP11" s="48">
        <f>IF(BO6="-",NA(),BO6)</f>
        <v>132.83000000000001</v>
      </c>
      <c r="BQ11" s="48">
        <f>IF(BP6="-",NA(),BP6)</f>
        <v>132.4</v>
      </c>
      <c r="BW11" s="47" t="s">
        <v>23</v>
      </c>
      <c r="BX11" s="48">
        <f>IF(BW6="-",NA(),BW6)</f>
        <v>12.86</v>
      </c>
      <c r="BY11" s="48">
        <f>IF(BX6="-",NA(),BX6)</f>
        <v>13.26</v>
      </c>
      <c r="BZ11" s="48">
        <f>IF(BY6="-",NA(),BY6)</f>
        <v>12.12</v>
      </c>
      <c r="CA11" s="48">
        <f>IF(BZ6="-",NA(),BZ6)</f>
        <v>12.35</v>
      </c>
      <c r="CB11" s="48">
        <f>IF(CA6="-",NA(),CA6)</f>
        <v>12.39</v>
      </c>
      <c r="CH11" s="47" t="s">
        <v>23</v>
      </c>
      <c r="CI11" s="48">
        <f>IF(CH6="-",NA(),CH6)</f>
        <v>67.8</v>
      </c>
      <c r="CJ11" s="48">
        <f>IF(CI6="-",NA(),CI6)</f>
        <v>67.98</v>
      </c>
      <c r="CK11" s="48">
        <f>IF(CJ6="-",NA(),CJ6)</f>
        <v>65.760000000000005</v>
      </c>
      <c r="CL11" s="48">
        <f>IF(CK6="-",NA(),CK6)</f>
        <v>57.38</v>
      </c>
      <c r="CM11" s="48">
        <f>IF(CL6="-",NA(),CL6)</f>
        <v>52.63</v>
      </c>
      <c r="CS11" s="47" t="s">
        <v>23</v>
      </c>
      <c r="CT11" s="48">
        <f>IF(CS6="-",NA(),CS6)</f>
        <v>80.83</v>
      </c>
      <c r="CU11" s="48">
        <f>IF(CT6="-",NA(),CT6)</f>
        <v>80.83</v>
      </c>
      <c r="CV11" s="48">
        <f>IF(CU6="-",NA(),CU6)</f>
        <v>81.03</v>
      </c>
      <c r="CW11" s="48">
        <f>IF(CV6="-",NA(),CV6)</f>
        <v>81.03</v>
      </c>
      <c r="CX11" s="48">
        <f>IF(CW6="-",NA(),CW6)</f>
        <v>81.03</v>
      </c>
      <c r="DD11" s="47" t="s">
        <v>23</v>
      </c>
      <c r="DE11" s="48">
        <f>IF(DD6="-",NA(),DD6)</f>
        <v>58.28</v>
      </c>
      <c r="DF11" s="48">
        <f>IF(DE6="-",NA(),DE6)</f>
        <v>60.29</v>
      </c>
      <c r="DG11" s="48">
        <f>IF(DF6="-",NA(),DF6)</f>
        <v>62.69</v>
      </c>
      <c r="DH11" s="48">
        <f>IF(DG6="-",NA(),DG6)</f>
        <v>65.16</v>
      </c>
      <c r="DI11" s="48">
        <f>IF(DH6="-",NA(),DH6)</f>
        <v>66.94</v>
      </c>
      <c r="DO11" s="47" t="s">
        <v>23</v>
      </c>
      <c r="DP11" s="48">
        <f>IF(DO6="-",NA(),DO6)</f>
        <v>73.36</v>
      </c>
      <c r="DQ11" s="48">
        <f>IF(DP6="-",NA(),DP6)</f>
        <v>73.48</v>
      </c>
      <c r="DR11" s="48">
        <f>IF(DQ6="-",NA(),DQ6)</f>
        <v>73.63</v>
      </c>
      <c r="DS11" s="48">
        <f>IF(DR6="-",NA(),DR6)</f>
        <v>74.02</v>
      </c>
      <c r="DT11" s="48">
        <f>IF(DS6="-",NA(),DS6)</f>
        <v>72.59</v>
      </c>
      <c r="DZ11" s="47" t="s">
        <v>23</v>
      </c>
      <c r="EA11" s="48">
        <f>IF(DZ6="-",NA(),DZ6)</f>
        <v>0.44</v>
      </c>
      <c r="EB11" s="48">
        <f>IF(EA6="-",NA(),EA6)</f>
        <v>1.58</v>
      </c>
      <c r="EC11" s="48">
        <f>IF(EB6="-",NA(),EB6)</f>
        <v>0.22</v>
      </c>
      <c r="ED11" s="48">
        <f>IF(EC6="-",NA(),EC6)</f>
        <v>0</v>
      </c>
      <c r="EE11" s="48">
        <f>IF(ED6="-",NA(),ED6)</f>
        <v>1.92</v>
      </c>
    </row>
    <row r="12" spans="1:140" x14ac:dyDescent="0.15">
      <c r="T12" s="47" t="s">
        <v>24</v>
      </c>
      <c r="U12" s="48">
        <f>IF(Y6="-",NA(),Y6)</f>
        <v>120.32</v>
      </c>
      <c r="V12" s="48">
        <f>IF(Z6="-",NA(),Z6)</f>
        <v>119.89</v>
      </c>
      <c r="W12" s="48">
        <f>IF(AA6="-",NA(),AA6)</f>
        <v>119.93</v>
      </c>
      <c r="X12" s="48">
        <f>IF(AB6="-",NA(),AB6)</f>
        <v>118.4</v>
      </c>
      <c r="Y12" s="48">
        <f>IF(AC6="-",NA(),AC6)</f>
        <v>113.04</v>
      </c>
      <c r="AE12" s="47" t="s">
        <v>24</v>
      </c>
      <c r="AF12" s="48">
        <f>IF(AJ6="-",NA(),AJ6)</f>
        <v>17.88</v>
      </c>
      <c r="AG12" s="48">
        <f t="shared" ref="AG12:AJ12" si="10">IF(AK6="-",NA(),AK6)</f>
        <v>16.670000000000002</v>
      </c>
      <c r="AH12" s="48">
        <f t="shared" si="10"/>
        <v>9.4700000000000006</v>
      </c>
      <c r="AI12" s="48">
        <f t="shared" si="10"/>
        <v>11.03</v>
      </c>
      <c r="AJ12" s="48">
        <f t="shared" si="10"/>
        <v>1.88</v>
      </c>
      <c r="AP12" s="47" t="s">
        <v>24</v>
      </c>
      <c r="AQ12" s="48">
        <f>IF(AU6="-",NA(),AU6)</f>
        <v>394.58</v>
      </c>
      <c r="AR12" s="48">
        <f t="shared" ref="AR12:AU12" si="11">IF(AV6="-",NA(),AV6)</f>
        <v>368.36</v>
      </c>
      <c r="AS12" s="48">
        <f t="shared" si="11"/>
        <v>380.84</v>
      </c>
      <c r="AT12" s="48">
        <f t="shared" si="11"/>
        <v>424.64</v>
      </c>
      <c r="AU12" s="48">
        <f t="shared" si="11"/>
        <v>427.23</v>
      </c>
      <c r="BA12" s="47" t="s">
        <v>24</v>
      </c>
      <c r="BB12" s="48">
        <f>IF(BF6="-",NA(),BF6)</f>
        <v>235.79</v>
      </c>
      <c r="BC12" s="48">
        <f t="shared" ref="BC12:BF12" si="12">IF(BG6="-",NA(),BG6)</f>
        <v>227.51</v>
      </c>
      <c r="BD12" s="48">
        <f t="shared" si="12"/>
        <v>225.72</v>
      </c>
      <c r="BE12" s="48">
        <f t="shared" si="12"/>
        <v>217.8</v>
      </c>
      <c r="BF12" s="48">
        <f t="shared" si="12"/>
        <v>216.05</v>
      </c>
      <c r="BL12" s="47" t="s">
        <v>24</v>
      </c>
      <c r="BM12" s="48">
        <f>IF(BQ6="-",NA(),BQ6)</f>
        <v>117.72</v>
      </c>
      <c r="BN12" s="48">
        <f t="shared" ref="BN12:BQ12" si="13">IF(BR6="-",NA(),BR6)</f>
        <v>117.69</v>
      </c>
      <c r="BO12" s="48">
        <f t="shared" si="13"/>
        <v>116.75</v>
      </c>
      <c r="BP12" s="48">
        <f t="shared" si="13"/>
        <v>115.48</v>
      </c>
      <c r="BQ12" s="48">
        <f t="shared" si="13"/>
        <v>109.91</v>
      </c>
      <c r="BW12" s="47" t="s">
        <v>24</v>
      </c>
      <c r="BX12" s="48">
        <f>IF(CB6="-",NA(),CB6)</f>
        <v>17.03</v>
      </c>
      <c r="BY12" s="48">
        <f t="shared" ref="BY12:CB12" si="14">IF(CC6="-",NA(),CC6)</f>
        <v>17.07</v>
      </c>
      <c r="BZ12" s="48">
        <f t="shared" si="14"/>
        <v>17.22</v>
      </c>
      <c r="CA12" s="48">
        <f t="shared" si="14"/>
        <v>17.440000000000001</v>
      </c>
      <c r="CB12" s="48">
        <f t="shared" si="14"/>
        <v>18.62</v>
      </c>
      <c r="CH12" s="47" t="s">
        <v>24</v>
      </c>
      <c r="CI12" s="48">
        <f>IF(CM6="-",NA(),CM6)</f>
        <v>58.56</v>
      </c>
      <c r="CJ12" s="48">
        <f t="shared" ref="CJ12:CM12" si="15">IF(CN6="-",NA(),CN6)</f>
        <v>57.96</v>
      </c>
      <c r="CK12" s="48">
        <f t="shared" si="15"/>
        <v>56</v>
      </c>
      <c r="CL12" s="48">
        <f t="shared" si="15"/>
        <v>56.81</v>
      </c>
      <c r="CM12" s="48">
        <f t="shared" si="15"/>
        <v>55.65</v>
      </c>
      <c r="CS12" s="47" t="s">
        <v>24</v>
      </c>
      <c r="CT12" s="48">
        <f>IF(CX6="-",NA(),CX6)</f>
        <v>80.5</v>
      </c>
      <c r="CU12" s="48">
        <f t="shared" ref="CU12:CX12" si="16">IF(CY6="-",NA(),CY6)</f>
        <v>80.540000000000006</v>
      </c>
      <c r="CV12" s="48">
        <f t="shared" si="16"/>
        <v>80.08</v>
      </c>
      <c r="CW12" s="48">
        <f t="shared" si="16"/>
        <v>79.69</v>
      </c>
      <c r="CX12" s="48">
        <f t="shared" si="16"/>
        <v>78.66</v>
      </c>
      <c r="DD12" s="47" t="s">
        <v>24</v>
      </c>
      <c r="DE12" s="48">
        <f>IF(DI6="-",NA(),DI6)</f>
        <v>59.48</v>
      </c>
      <c r="DF12" s="48">
        <f t="shared" ref="DF12:DI12" si="17">IF(DJ6="-",NA(),DJ6)</f>
        <v>60.09</v>
      </c>
      <c r="DG12" s="48">
        <f t="shared" si="17"/>
        <v>60.35</v>
      </c>
      <c r="DH12" s="48">
        <f t="shared" si="17"/>
        <v>61.07</v>
      </c>
      <c r="DI12" s="48">
        <f t="shared" si="17"/>
        <v>61.99</v>
      </c>
      <c r="DO12" s="47" t="s">
        <v>24</v>
      </c>
      <c r="DP12" s="48">
        <f>IF(DT6="-",NA(),DT6)</f>
        <v>48.09</v>
      </c>
      <c r="DQ12" s="48">
        <f t="shared" ref="DQ12:DT12" si="18">IF(DU6="-",NA(),DU6)</f>
        <v>50.93</v>
      </c>
      <c r="DR12" s="48">
        <f t="shared" si="18"/>
        <v>52.07</v>
      </c>
      <c r="DS12" s="48">
        <f t="shared" si="18"/>
        <v>50.36</v>
      </c>
      <c r="DT12" s="48">
        <f t="shared" si="18"/>
        <v>51.48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0.22</v>
      </c>
      <c r="EC12" s="48">
        <f t="shared" si="19"/>
        <v>0.5</v>
      </c>
      <c r="ED12" s="48">
        <f t="shared" si="19"/>
        <v>0.2</v>
      </c>
      <c r="EE12" s="48">
        <f t="shared" si="19"/>
        <v>0.24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和歌山市</cp:lastModifiedBy>
  <cp:lastPrinted>2024-01-18T02:23:57Z</cp:lastPrinted>
  <dcterms:created xsi:type="dcterms:W3CDTF">2023-12-05T01:32:07Z</dcterms:created>
  <dcterms:modified xsi:type="dcterms:W3CDTF">2024-01-18T02:26:26Z</dcterms:modified>
  <cp:category/>
</cp:coreProperties>
</file>