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9E0409F1-6A49-4793-8248-F323D39C0830}" xr6:coauthVersionLast="36" xr6:coauthVersionMax="36" xr10:uidLastSave="{00000000-0000-0000-0000-000000000000}"/>
  <bookViews>
    <workbookView xWindow="0" yWindow="0" windowWidth="20490" windowHeight="6705"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短時間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【記載例】短時間通所型サービス!$A$1:$BF$71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従事者">プルダウン・リスト!$H$13:$H$25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K331" i="12" l="1"/>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Q20" i="11"/>
  <c r="K20" i="11"/>
  <c r="S19" i="11"/>
  <c r="Q19" i="11"/>
  <c r="K19" i="11"/>
  <c r="S18" i="11"/>
  <c r="U18" i="11" s="1"/>
  <c r="Q18" i="11"/>
  <c r="K18" i="11"/>
  <c r="S17" i="11"/>
  <c r="Q17" i="11"/>
  <c r="K17" i="11"/>
  <c r="S16" i="11"/>
  <c r="Q16" i="11"/>
  <c r="K16" i="11"/>
  <c r="S15" i="11"/>
  <c r="Q15" i="11"/>
  <c r="K15" i="11"/>
  <c r="S14" i="11"/>
  <c r="U14" i="11" s="1"/>
  <c r="Q14" i="11"/>
  <c r="K14" i="11"/>
  <c r="S13" i="11"/>
  <c r="Q13" i="11"/>
  <c r="K13" i="11"/>
  <c r="S12" i="11"/>
  <c r="Q12" i="11"/>
  <c r="K12" i="11"/>
  <c r="S11" i="11"/>
  <c r="U11" i="11" s="1"/>
  <c r="Q11" i="11"/>
  <c r="K11" i="11"/>
  <c r="S10" i="11"/>
  <c r="U10" i="11" s="1"/>
  <c r="Q10" i="11"/>
  <c r="K10" i="11"/>
  <c r="S9" i="11"/>
  <c r="Q9" i="11"/>
  <c r="K9" i="11"/>
  <c r="S8" i="11"/>
  <c r="Q8" i="11"/>
  <c r="K8" i="11"/>
  <c r="S7" i="11"/>
  <c r="Q7" i="11"/>
  <c r="K7" i="11"/>
  <c r="S6" i="11"/>
  <c r="U6" i="11" s="1"/>
  <c r="Q6" i="11"/>
  <c r="K6" i="11"/>
  <c r="U12" i="11" l="1"/>
  <c r="U20" i="11"/>
  <c r="U7" i="11"/>
  <c r="U15" i="11"/>
  <c r="U23" i="11"/>
  <c r="U17" i="11"/>
  <c r="U25" i="11"/>
  <c r="U13" i="11"/>
  <c r="U8" i="11"/>
  <c r="U16" i="11"/>
  <c r="U24" i="11"/>
  <c r="U9" i="11"/>
  <c r="U21" i="11"/>
  <c r="U19"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B25" i="10"/>
  <c r="B28" i="10" s="1"/>
  <c r="B31" i="10" s="1"/>
  <c r="B34" i="10" s="1"/>
  <c r="B37" i="10" s="1"/>
  <c r="B40" i="10" s="1"/>
  <c r="B43" i="10" s="1"/>
  <c r="B46" i="10" s="1"/>
  <c r="B49" i="10" s="1"/>
  <c r="B52" i="10" s="1"/>
  <c r="B55" i="10" s="1"/>
  <c r="B58" i="10" s="1"/>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W53" i="8"/>
  <c r="AV53" i="8"/>
  <c r="AU53" i="8"/>
  <c r="AW51" i="8"/>
  <c r="AV51" i="8"/>
  <c r="AU51" i="8"/>
  <c r="AW50" i="8"/>
  <c r="AV50" i="8"/>
  <c r="AU50" i="8"/>
  <c r="AW48" i="8"/>
  <c r="AV48" i="8"/>
  <c r="AU48" i="8"/>
  <c r="AW47" i="8"/>
  <c r="AV47" i="8"/>
  <c r="AU47" i="8"/>
  <c r="AW45" i="8"/>
  <c r="AV45" i="8"/>
  <c r="AU45" i="8"/>
  <c r="AW44" i="8"/>
  <c r="AV44" i="8"/>
  <c r="AU44" i="8"/>
  <c r="AW42" i="8"/>
  <c r="AV42" i="8"/>
  <c r="AU42" i="8"/>
  <c r="AW41" i="8"/>
  <c r="AV41" i="8"/>
  <c r="AU41"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7" i="8"/>
  <c r="F24" i="8"/>
  <c r="S6" i="6" l="1"/>
  <c r="U6" i="6" s="1"/>
  <c r="S7" i="6"/>
  <c r="S8" i="6"/>
  <c r="Q7" i="6"/>
  <c r="Q8" i="6"/>
  <c r="AG30" i="8" l="1"/>
  <c r="Y30" i="8"/>
  <c r="AQ27" i="8"/>
  <c r="AI27" i="8"/>
  <c r="AE27" i="8"/>
  <c r="AA27" i="8"/>
  <c r="W27" i="8"/>
  <c r="Z30" i="8"/>
  <c r="AR27" i="8"/>
  <c r="AB27" i="8"/>
  <c r="T27" i="8"/>
  <c r="AN30" i="8"/>
  <c r="AF30" i="8"/>
  <c r="AP27" i="8"/>
  <c r="AL27" i="8"/>
  <c r="AH27" i="8"/>
  <c r="AD27" i="8"/>
  <c r="V27" i="8"/>
  <c r="U27" i="8"/>
  <c r="AM30" i="8"/>
  <c r="S30" i="8"/>
  <c r="AS27" i="8"/>
  <c r="AO27" i="8"/>
  <c r="AK27" i="8"/>
  <c r="AC27"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G29" i="8" l="1"/>
  <c r="Y29" i="8"/>
  <c r="AQ26" i="8"/>
  <c r="AI26" i="8"/>
  <c r="AE26" i="8"/>
  <c r="AA26" i="8"/>
  <c r="W26" i="8"/>
  <c r="AK26" i="8"/>
  <c r="U26" i="8"/>
  <c r="AR26" i="8"/>
  <c r="X26" i="8"/>
  <c r="AN29" i="8"/>
  <c r="AF29" i="8"/>
  <c r="AP26" i="8"/>
  <c r="AL26" i="8"/>
  <c r="AH26" i="8"/>
  <c r="AD26" i="8"/>
  <c r="V26" i="8"/>
  <c r="AO26" i="8"/>
  <c r="AC26" i="8"/>
  <c r="AM29" i="8"/>
  <c r="S29" i="8"/>
  <c r="AS26" i="8"/>
  <c r="Z29" i="8"/>
  <c r="AB26" i="8"/>
  <c r="AX38" i="8"/>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<sst xmlns="http://schemas.openxmlformats.org/spreadsheetml/2006/main" count="1288" uniqueCount="223">
  <si>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</si>
  <si>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</si>
  <si>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</si>
  <si>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</si>
  <si>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</si>
  <si>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</si>
  <si>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</si>
  <si>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</si>
  <si>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</si>
  <si>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</si>
  <si>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</si>
  <si>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</si>
  <si>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</si>
  <si>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</si>
  <si>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</si>
  <si>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</si>
  <si>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</si>
  <si>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</si>
  <si>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</si>
  <si>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</si>
  <si>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</si>
  <si>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</si>
  <si>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</si>
  <si>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</si>
  <si>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</si>
  <si>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</si>
  <si>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</si>
  <si>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</si>
  <si>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</si>
  <si>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</si>
  <si>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</si>
  <si>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</si>
  <si>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</si>
  <si>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</si>
  <si>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</si>
  <si>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</si>
  <si>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</si>
  <si>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</si>
  <si>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</si>
  <si>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</si>
  <si>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</si>
  <si>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</si>
  <si>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</si>
  <si>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</si>
  <si>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</si>
  <si>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</si>
  <si>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</si>
  <si>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</si>
  <si>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</si>
  <si>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</si>
  <si>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</si>
  <si>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</si>
  <si>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</si>
  <si>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</si>
  <si>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</si>
  <si>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</si>
  <si>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</si>
  <si>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</si>
  <si>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</si>
  <si>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</si>
  <si>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</si>
  <si>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</si>
  <si>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</si>
  <si>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</si>
  <si>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</si>
  <si>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</si>
  <si>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</si>
  <si>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</si>
  <si>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</si>
  <si>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</si>
  <si>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</si>
  <si>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</si>
  <si>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</si>
  <si>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</si>
  <si>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</si>
  <si>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</si>
  <si>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</si>
  <si>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</si>
  <si>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</si>
  <si>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</si>
  <si>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</si>
  <si>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</si>
  <si>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</si>
  <si>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</si>
  <si>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</si>
  <si>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</si>
  <si>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</si>
  <si>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</si>
  <si>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</si>
  <si>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</si>
  <si>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</si>
  <si>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</si>
  <si>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</si>
  <si>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</si>
  <si>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</si>
  <si>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</si>
  <si>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</si>
  <si>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</si>
  <si>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</si>
  <si>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</si>
  <si>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</si>
  <si>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</si>
  <si>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</si>
  <si>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</si>
  <si>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</si>
  <si>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</si>
  <si>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</si>
  <si>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</si>
  <si>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</si>
  <si>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</si>
  <si>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</si>
  <si>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</si>
  <si>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</si>
  <si>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</si>
  <si>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</si>
  <si>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</si>
  <si>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</si>
  <si>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</si>
  <si>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</si>
  <si>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</si>
  <si>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</si>
  <si>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</si>
  <si>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</si>
  <si>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</si>
  <si>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</si>
  <si>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</si>
  <si>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看護職員</t>
    <rPh sb="0" eb="2">
      <t>カンゴ</t>
    </rPh>
    <rPh sb="2" eb="4">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</si>
  <si>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</si>
  <si>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</si>
  <si>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</si>
  <si>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</si>
  <si>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</si>
  <si>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</si>
  <si>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</si>
  <si>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</si>
  <si>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</si>
  <si>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</si>
  <si>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</si>
  <si>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</si>
  <si>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</si>
  <si>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</si>
  <si>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</si>
  <si>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</si>
  <si>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</si>
  <si>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</si>
  <si>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</si>
  <si>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</si>
  <si>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</si>
  <si>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</si>
  <si>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</si>
  <si>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</si>
  <si>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</si>
  <si>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</si>
  <si>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</si>
  <si>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</si>
  <si>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</si>
  <si>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</si>
  <si>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</si>
  <si>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</si>
  <si>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</si>
  <si>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</si>
  <si>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</si>
  <si>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</si>
  <si>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</si>
  <si>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</si>
  <si>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</si>
  <si>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</si>
  <si>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</si>
  <si>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</si>
  <si>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</si>
  <si>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</si>
  <si>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</si>
  <si>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</si>
  <si>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</si>
  <si>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</si>
  <si>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</si>
  <si>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</si>
  <si>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</si>
  <si>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</si>
  <si>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</si>
  <si>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</si>
  <si>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</si>
  <si>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</si>
  <si>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</si>
  <si>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</si>
  <si>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</si>
  <si>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</si>
  <si>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</si>
  <si>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</si>
  <si>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</si>
  <si>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</si>
  <si>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</si>
  <si>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</si>
  <si>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</si>
  <si>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</si>
  <si>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</si>
  <si>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</si>
  <si>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</si>
  <si>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</si>
  <si>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</si>
  <si>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</si>
  <si>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</si>
  <si>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</si>
  <si>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短時間型通所サービス（緩和型サービス）</t>
    <rPh sb="0" eb="6">
      <t>タンジカンガタツウショ</t>
    </rPh>
    <rPh sb="11" eb="14">
      <t>カンワガタ</t>
    </rPh>
    <phoneticPr fontId="2"/>
  </si>
  <si>
    <t>予防給付型通所サービス（従前相当サービス）</t>
    <rPh sb="0" eb="2">
      <t>ヨボウ</t>
    </rPh>
    <rPh sb="2" eb="4">
      <t>キュウフ</t>
    </rPh>
    <rPh sb="4" eb="5">
      <t>ガタ</t>
    </rPh>
    <rPh sb="5" eb="7">
      <t>ツウショ</t>
    </rPh>
    <rPh sb="12" eb="16">
      <t>ジュウゼンソウトウ</t>
    </rPh>
    <phoneticPr fontId="2"/>
  </si>
  <si>
    <t>介護福祉士</t>
    <rPh sb="0" eb="5">
      <t>カイゴフクシシ</t>
    </rPh>
    <phoneticPr fontId="2"/>
  </si>
  <si>
    <t>介護支援専門員</t>
    <rPh sb="0" eb="7">
      <t>カイゴシエンセンモンイン</t>
    </rPh>
    <phoneticPr fontId="2"/>
  </si>
  <si>
    <t>介護業務の実務経験が１年以上ある者</t>
  </si>
  <si>
    <t>従事者</t>
    <rPh sb="0" eb="3">
      <t>ジュウジシャ</t>
    </rPh>
    <phoneticPr fontId="2"/>
  </si>
  <si>
    <t>従事者</t>
    <rPh sb="0" eb="3">
      <t>ジュウジシャ</t>
    </rPh>
    <phoneticPr fontId="2"/>
  </si>
  <si>
    <t>介護福祉士</t>
    <rPh sb="0" eb="2">
      <t>カイゴ</t>
    </rPh>
    <rPh sb="2" eb="5">
      <t>フクシシ</t>
    </rPh>
    <phoneticPr fontId="1"/>
  </si>
  <si>
    <t>看護師</t>
    <rPh sb="0" eb="3">
      <t>カンゴシ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</si>
  <si>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</si>
  <si>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</si>
  <si>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</si>
  <si>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</si>
  <si>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</si>
  <si>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</si>
  <si>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</si>
  <si>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</si>
  <si>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はり師・きゅう師</t>
    <rPh sb="2" eb="3">
      <t>シ</t>
    </rPh>
    <rPh sb="7" eb="8">
      <t>シ</t>
    </rPh>
    <phoneticPr fontId="2"/>
  </si>
  <si>
    <t>柔道整復師・あん摩マッサージ指圧師</t>
    <rPh sb="0" eb="2">
      <t>ジュウドウ</t>
    </rPh>
    <rPh sb="2" eb="5">
      <t>セイフクシ</t>
    </rPh>
    <phoneticPr fontId="2"/>
  </si>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</sst>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222</v>
      </c>
      <c r="D1" s="11"/>
      <c r="E1" s="11"/>
      <c r="F1" s="11"/>
      <c r="G1" s="11"/>
      <c r="H1" s="5" t="s">
        <v>0</v>
      </c>
      <c r="J1" s="5"/>
      <c r="L1" s="11"/>
      <c r="M1" s="11"/>
      <c r="N1" s="11"/>
      <c r="O1" s="11"/>
      <c r="P1" s="11"/>
      <c r="Q1" s="11"/>
      <c r="R1" s="11"/>
      <c r="AM1" s="8"/>
      <c r="AN1" s="7"/>
      <c r="AO1" s="7" t="s">
        <v>68</v>
      </c>
      <c r="AP1" s="474" t="s">
        <v>203</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5</v>
      </c>
      <c r="AA2" s="500"/>
      <c r="AB2" s="101" t="s">
        <v>65</v>
      </c>
      <c r="AC2" s="501">
        <f>IF(Z2=0,"",YEAR(DATE(2018+Z2,1,1)))</f>
        <v>2023</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145</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146</v>
      </c>
      <c r="BB4" s="502" t="s">
        <v>147</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162</v>
      </c>
      <c r="AM6" s="124"/>
      <c r="AN6" s="124"/>
      <c r="AO6" s="124"/>
      <c r="AP6" s="124"/>
      <c r="AQ6" s="124"/>
      <c r="AR6" s="124"/>
      <c r="AS6" s="124"/>
      <c r="AT6" s="151"/>
      <c r="AU6" s="151"/>
      <c r="AV6" s="157"/>
      <c r="AW6" s="124"/>
      <c r="AX6" s="421">
        <v>40</v>
      </c>
      <c r="AY6" s="422"/>
      <c r="AZ6" s="157" t="s">
        <v>163</v>
      </c>
      <c r="BA6" s="124"/>
      <c r="BB6" s="421">
        <v>160</v>
      </c>
      <c r="BC6" s="422"/>
      <c r="BD6" s="157" t="s">
        <v>164</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165</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166</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167</v>
      </c>
      <c r="D17" s="427"/>
      <c r="E17" s="428"/>
      <c r="F17" s="98"/>
      <c r="G17" s="435" t="s">
        <v>168</v>
      </c>
      <c r="H17" s="438" t="s">
        <v>169</v>
      </c>
      <c r="I17" s="427"/>
      <c r="J17" s="427"/>
      <c r="K17" s="428"/>
      <c r="L17" s="438" t="s">
        <v>170</v>
      </c>
      <c r="M17" s="427"/>
      <c r="N17" s="427"/>
      <c r="O17" s="441"/>
      <c r="P17" s="444"/>
      <c r="Q17" s="445"/>
      <c r="R17" s="446"/>
      <c r="S17" s="485" t="s">
        <v>171</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172</v>
      </c>
      <c r="BA17" s="495"/>
      <c r="BB17" s="476" t="s">
        <v>173</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174</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175</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176</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178</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179</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180</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222</v>
      </c>
      <c r="D1" s="11"/>
      <c r="E1" s="11"/>
      <c r="F1" s="11"/>
      <c r="G1" s="11"/>
      <c r="H1" s="5" t="s">
        <v>0</v>
      </c>
      <c r="J1" s="5"/>
      <c r="L1" s="11"/>
      <c r="M1" s="11"/>
      <c r="N1" s="11"/>
      <c r="O1" s="11"/>
      <c r="P1" s="11"/>
      <c r="Q1" s="11"/>
      <c r="R1" s="11"/>
      <c r="AM1" s="8"/>
      <c r="AN1" s="7"/>
      <c r="AO1" s="7" t="s">
        <v>68</v>
      </c>
      <c r="AP1" s="474" t="s">
        <v>197</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145</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146</v>
      </c>
      <c r="BB4" s="502" t="s">
        <v>147</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162</v>
      </c>
      <c r="AM6" s="124"/>
      <c r="AN6" s="124"/>
      <c r="AO6" s="124"/>
      <c r="AP6" s="124"/>
      <c r="AQ6" s="124"/>
      <c r="AR6" s="124"/>
      <c r="AS6" s="124"/>
      <c r="AT6" s="151"/>
      <c r="AU6" s="151"/>
      <c r="AV6" s="157"/>
      <c r="AW6" s="124"/>
      <c r="AX6" s="421">
        <v>40</v>
      </c>
      <c r="AY6" s="422"/>
      <c r="AZ6" s="157" t="s">
        <v>163</v>
      </c>
      <c r="BA6" s="124"/>
      <c r="BB6" s="421">
        <v>160</v>
      </c>
      <c r="BC6" s="422"/>
      <c r="BD6" s="157" t="s">
        <v>164</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165</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166</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167</v>
      </c>
      <c r="D17" s="427"/>
      <c r="E17" s="428"/>
      <c r="F17" s="117"/>
      <c r="G17" s="435" t="s">
        <v>168</v>
      </c>
      <c r="H17" s="438" t="s">
        <v>169</v>
      </c>
      <c r="I17" s="427"/>
      <c r="J17" s="427"/>
      <c r="K17" s="428"/>
      <c r="L17" s="438" t="s">
        <v>170</v>
      </c>
      <c r="M17" s="427"/>
      <c r="N17" s="427"/>
      <c r="O17" s="441"/>
      <c r="P17" s="444"/>
      <c r="Q17" s="445"/>
      <c r="R17" s="446"/>
      <c r="S17" s="485" t="s">
        <v>171</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172</v>
      </c>
      <c r="BA17" s="495"/>
      <c r="BB17" s="476" t="s">
        <v>173</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174</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175</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176</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178</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179</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180</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election activeCell="C1" sqref="C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139</v>
      </c>
      <c r="E3" s="84" t="s">
        <v>143</v>
      </c>
      <c r="I3" s="85"/>
    </row>
    <row r="4" spans="2:23" x14ac:dyDescent="0.4">
      <c r="B4" s="83"/>
      <c r="E4" s="529" t="s">
        <v>52</v>
      </c>
      <c r="F4" s="529"/>
      <c r="G4" s="529"/>
      <c r="H4" s="529"/>
      <c r="I4" s="529"/>
      <c r="J4" s="529"/>
      <c r="K4" s="529"/>
      <c r="M4" s="529" t="s">
        <v>51</v>
      </c>
      <c r="N4" s="529"/>
      <c r="O4" s="529"/>
      <c r="Q4" s="529" t="s">
        <v>82</v>
      </c>
      <c r="R4" s="529"/>
      <c r="S4" s="529"/>
      <c r="T4" s="529"/>
      <c r="U4" s="529"/>
      <c r="W4" s="529" t="s">
        <v>142</v>
      </c>
    </row>
    <row r="5" spans="2:23" x14ac:dyDescent="0.4">
      <c r="B5" s="81" t="s">
        <v>98</v>
      </c>
      <c r="C5" s="81" t="s">
        <v>7</v>
      </c>
      <c r="E5" s="81" t="s">
        <v>138</v>
      </c>
      <c r="F5" s="81"/>
      <c r="G5" s="81" t="s">
        <v>137</v>
      </c>
      <c r="I5" s="81" t="s">
        <v>71</v>
      </c>
      <c r="K5" s="81" t="s">
        <v>52</v>
      </c>
      <c r="M5" s="81" t="s">
        <v>140</v>
      </c>
      <c r="O5" s="81" t="s">
        <v>141</v>
      </c>
      <c r="Q5" s="81" t="s">
        <v>140</v>
      </c>
      <c r="S5" s="81" t="s">
        <v>141</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150</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152</v>
      </c>
    </row>
    <row r="38" spans="2:23" x14ac:dyDescent="0.4">
      <c r="C38" s="91" t="s">
        <v>153</v>
      </c>
    </row>
    <row r="39" spans="2:23" x14ac:dyDescent="0.4">
      <c r="C39" s="91" t="s">
        <v>154</v>
      </c>
    </row>
    <row r="40" spans="2:23" x14ac:dyDescent="0.4">
      <c r="C40" s="91" t="s">
        <v>155</v>
      </c>
    </row>
    <row r="41" spans="2:23" x14ac:dyDescent="0.4">
      <c r="C41" s="83" t="s">
        <v>199</v>
      </c>
    </row>
    <row r="42" spans="2:23" x14ac:dyDescent="0.4">
      <c r="C42" s="83" t="s">
        <v>196</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topLeftCell="A37" workbookViewId="0">
      <selection activeCell="C1" sqref="C1"/>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198</v>
      </c>
      <c r="C2" s="59"/>
      <c r="D2" s="57"/>
      <c r="E2" s="57"/>
      <c r="F2" s="57"/>
    </row>
    <row r="3" spans="2:11" s="40" customFormat="1" ht="20.25" customHeight="1" x14ac:dyDescent="0.4">
      <c r="B3" s="59"/>
      <c r="C3" s="59"/>
      <c r="D3" s="57"/>
      <c r="E3" s="57"/>
      <c r="F3" s="57"/>
    </row>
    <row r="4" spans="2:11" s="63" customFormat="1" ht="20.25" customHeight="1" x14ac:dyDescent="0.4">
      <c r="B4" s="74"/>
      <c r="C4" s="57" t="s">
        <v>132</v>
      </c>
      <c r="D4" s="57"/>
      <c r="F4" s="530" t="s">
        <v>133</v>
      </c>
      <c r="G4" s="530"/>
      <c r="H4" s="530"/>
      <c r="I4" s="530"/>
      <c r="J4" s="530"/>
      <c r="K4" s="530"/>
    </row>
    <row r="5" spans="2:11" s="63" customFormat="1" ht="20.25" customHeight="1" x14ac:dyDescent="0.4">
      <c r="B5" s="75"/>
      <c r="C5" s="57" t="s">
        <v>134</v>
      </c>
      <c r="D5" s="57"/>
      <c r="F5" s="530"/>
      <c r="G5" s="530"/>
      <c r="H5" s="530"/>
      <c r="I5" s="530"/>
      <c r="J5" s="530"/>
      <c r="K5" s="530"/>
    </row>
    <row r="6" spans="2:11" s="40" customFormat="1" ht="20.25" customHeight="1" x14ac:dyDescent="0.4">
      <c r="B6" s="58" t="s">
        <v>129</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156</v>
      </c>
      <c r="C10" s="59"/>
      <c r="D10" s="57"/>
      <c r="E10" s="57"/>
      <c r="F10" s="57"/>
    </row>
    <row r="11" spans="2:11" s="40" customFormat="1" ht="20.25" customHeight="1" x14ac:dyDescent="0.4">
      <c r="B11" s="57"/>
      <c r="C11" s="59"/>
      <c r="D11" s="57"/>
      <c r="E11" s="57"/>
      <c r="F11" s="57"/>
    </row>
    <row r="12" spans="2:11" s="40" customFormat="1" ht="20.25" customHeight="1" x14ac:dyDescent="0.4">
      <c r="B12" s="57" t="s">
        <v>160</v>
      </c>
      <c r="C12" s="59"/>
      <c r="D12" s="57"/>
    </row>
    <row r="13" spans="2:11" s="40" customFormat="1" ht="20.25" customHeight="1" x14ac:dyDescent="0.4">
      <c r="B13" s="57"/>
      <c r="C13" s="59"/>
      <c r="D13" s="57"/>
    </row>
    <row r="14" spans="2:11" s="40" customFormat="1" ht="20.25" customHeight="1" x14ac:dyDescent="0.4">
      <c r="B14" s="57" t="s">
        <v>181</v>
      </c>
      <c r="C14" s="59"/>
      <c r="D14" s="57"/>
    </row>
    <row r="15" spans="2:11" s="40" customFormat="1" ht="20.25" customHeight="1" x14ac:dyDescent="0.4">
      <c r="B15" s="57"/>
      <c r="C15" s="59"/>
      <c r="D15" s="57"/>
    </row>
    <row r="16" spans="2:11" s="40" customFormat="1" ht="20.25" customHeight="1" x14ac:dyDescent="0.4">
      <c r="B16" s="57" t="s">
        <v>182</v>
      </c>
      <c r="C16" s="59"/>
      <c r="D16" s="57"/>
    </row>
    <row r="17" spans="2:25" s="40" customFormat="1" ht="20.25" customHeight="1" x14ac:dyDescent="0.4">
      <c r="B17" s="59"/>
      <c r="C17" s="59"/>
      <c r="D17" s="57"/>
    </row>
    <row r="18" spans="2:25" s="40" customFormat="1" ht="20.25" customHeight="1" x14ac:dyDescent="0.4">
      <c r="B18" s="57" t="s">
        <v>183</v>
      </c>
      <c r="C18" s="59"/>
      <c r="D18" s="57"/>
    </row>
    <row r="19" spans="2:25" s="40" customFormat="1" ht="20.25" customHeight="1" x14ac:dyDescent="0.4">
      <c r="B19" s="59"/>
      <c r="C19" s="59"/>
      <c r="D19" s="57"/>
    </row>
    <row r="20" spans="2:25" s="40" customFormat="1" ht="17.25" customHeight="1" x14ac:dyDescent="0.4">
      <c r="B20" s="57" t="s">
        <v>184</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185</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130</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131</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186</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187</v>
      </c>
      <c r="C47" s="57"/>
    </row>
    <row r="48" spans="2:51" s="40" customFormat="1" ht="17.25" customHeight="1" x14ac:dyDescent="0.4">
      <c r="B48" s="57"/>
      <c r="C48" s="57"/>
    </row>
    <row r="49" spans="2:54" s="40" customFormat="1" ht="17.25" customHeight="1" x14ac:dyDescent="0.4">
      <c r="B49" s="57" t="s">
        <v>188</v>
      </c>
      <c r="C49" s="57"/>
    </row>
    <row r="50" spans="2:54" s="40" customFormat="1" ht="17.25" customHeight="1" x14ac:dyDescent="0.4">
      <c r="B50" s="57" t="s">
        <v>157</v>
      </c>
      <c r="C50" s="57"/>
    </row>
    <row r="51" spans="2:54" s="40" customFormat="1" ht="17.25" customHeight="1" x14ac:dyDescent="0.4">
      <c r="B51" s="57"/>
      <c r="C51" s="57"/>
    </row>
    <row r="52" spans="2:54" s="40" customFormat="1" ht="17.25" customHeight="1" x14ac:dyDescent="0.4">
      <c r="B52" s="57" t="s">
        <v>189</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190</v>
      </c>
      <c r="C55" s="57"/>
      <c r="D55" s="57"/>
    </row>
    <row r="56" spans="2:54" s="40" customFormat="1" ht="17.25" customHeight="1" x14ac:dyDescent="0.4">
      <c r="B56" s="57"/>
      <c r="C56" s="57"/>
      <c r="D56" s="57"/>
    </row>
    <row r="57" spans="2:54" s="40" customFormat="1" ht="17.25" customHeight="1" x14ac:dyDescent="0.4">
      <c r="B57" s="63" t="s">
        <v>191</v>
      </c>
      <c r="C57" s="63"/>
      <c r="D57" s="57"/>
    </row>
    <row r="58" spans="2:54" s="40" customFormat="1" ht="17.25" customHeight="1" x14ac:dyDescent="0.4">
      <c r="B58" s="63" t="s">
        <v>121</v>
      </c>
      <c r="C58" s="63"/>
      <c r="D58" s="57"/>
    </row>
    <row r="59" spans="2:54" s="40" customFormat="1" ht="17.25" customHeight="1" x14ac:dyDescent="0.4">
      <c r="B59" s="63" t="s">
        <v>158</v>
      </c>
      <c r="C59" s="63"/>
      <c r="D59" s="57"/>
    </row>
    <row r="60" spans="2:54" s="40" customFormat="1" ht="17.25" customHeight="1" x14ac:dyDescent="0.4"/>
    <row r="61" spans="2:54" s="40" customFormat="1" ht="17.25" customHeight="1" x14ac:dyDescent="0.4">
      <c r="B61" s="40" t="s">
        <v>200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192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193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194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201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159</v>
      </c>
    </row>
    <row r="72" spans="2:71" ht="17.25" customHeight="1" x14ac:dyDescent="0.4">
      <c r="B72" s="40" t="s">
        <v>195</v>
      </c>
    </row>
    <row r="73" spans="2:71" ht="17.25" customHeight="1" x14ac:dyDescent="0.4">
      <c r="B73" s="283" t="s">
        <v>161</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topLeftCell="E10" zoomScale="70" zoomScaleNormal="70" workbookViewId="0">
      <selection activeCell="C1" sqref="C1"/>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203</v>
      </c>
      <c r="D4" s="216"/>
    </row>
    <row r="5" spans="1:12" x14ac:dyDescent="0.4">
      <c r="A5" s="215"/>
      <c r="B5" s="219">
        <v>2</v>
      </c>
      <c r="C5" s="285" t="s">
        <v>204</v>
      </c>
    </row>
    <row r="6" spans="1:12" x14ac:dyDescent="0.4">
      <c r="A6" s="215"/>
      <c r="B6" s="219">
        <v>3</v>
      </c>
      <c r="C6" s="285" t="s">
        <v>144</v>
      </c>
      <c r="D6" s="216"/>
    </row>
    <row r="7" spans="1:12" x14ac:dyDescent="0.4">
      <c r="A7" s="215"/>
      <c r="B7" s="219">
        <v>4</v>
      </c>
      <c r="C7" s="285" t="s">
        <v>144</v>
      </c>
      <c r="D7" s="216"/>
    </row>
    <row r="8" spans="1:12" x14ac:dyDescent="0.4">
      <c r="A8" s="215"/>
      <c r="B8" s="219">
        <v>5</v>
      </c>
      <c r="C8" s="285" t="s">
        <v>144</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2" t="s">
        <v>209</v>
      </c>
      <c r="I12" s="223" t="s">
        <v>144</v>
      </c>
      <c r="J12" s="223" t="s">
        <v>144</v>
      </c>
      <c r="K12" s="223" t="s">
        <v>144</v>
      </c>
      <c r="L12" s="224" t="s">
        <v>144</v>
      </c>
    </row>
    <row r="13" spans="1:12" x14ac:dyDescent="0.4">
      <c r="A13" s="215"/>
      <c r="B13" s="531" t="s">
        <v>89</v>
      </c>
      <c r="C13" s="225" t="s">
        <v>29</v>
      </c>
      <c r="D13" s="286" t="s">
        <v>124</v>
      </c>
      <c r="E13" s="286" t="s">
        <v>84</v>
      </c>
      <c r="F13" s="286" t="s">
        <v>32</v>
      </c>
      <c r="G13" s="287" t="s">
        <v>26</v>
      </c>
      <c r="H13" s="287" t="s">
        <v>210</v>
      </c>
      <c r="I13" s="226" t="s">
        <v>144</v>
      </c>
      <c r="J13" s="226" t="s">
        <v>144</v>
      </c>
      <c r="K13" s="226" t="s">
        <v>144</v>
      </c>
      <c r="L13" s="227" t="s">
        <v>144</v>
      </c>
    </row>
    <row r="14" spans="1:12" x14ac:dyDescent="0.4">
      <c r="B14" s="532"/>
      <c r="C14" s="228" t="s">
        <v>144</v>
      </c>
      <c r="D14" s="288" t="s">
        <v>123</v>
      </c>
      <c r="E14" s="288" t="s">
        <v>85</v>
      </c>
      <c r="F14" s="288" t="s">
        <v>29</v>
      </c>
      <c r="G14" s="289" t="s">
        <v>27</v>
      </c>
      <c r="H14" s="289" t="s">
        <v>211</v>
      </c>
      <c r="I14" s="229" t="s">
        <v>29</v>
      </c>
      <c r="J14" s="229" t="s">
        <v>29</v>
      </c>
      <c r="K14" s="229" t="s">
        <v>29</v>
      </c>
      <c r="L14" s="230" t="s">
        <v>29</v>
      </c>
    </row>
    <row r="15" spans="1:12" x14ac:dyDescent="0.4">
      <c r="B15" s="532"/>
      <c r="C15" s="228" t="s">
        <v>144</v>
      </c>
      <c r="D15" s="288" t="s">
        <v>125</v>
      </c>
      <c r="E15" s="290" t="s">
        <v>144</v>
      </c>
      <c r="F15" s="290" t="s">
        <v>144</v>
      </c>
      <c r="G15" s="289" t="s">
        <v>28</v>
      </c>
      <c r="H15" s="289" t="s">
        <v>212</v>
      </c>
      <c r="I15" s="231" t="s">
        <v>144</v>
      </c>
      <c r="J15" s="231" t="s">
        <v>144</v>
      </c>
      <c r="K15" s="231" t="s">
        <v>144</v>
      </c>
      <c r="L15" s="232" t="s">
        <v>144</v>
      </c>
    </row>
    <row r="16" spans="1:12" x14ac:dyDescent="0.4">
      <c r="B16" s="532"/>
      <c r="C16" s="228" t="s">
        <v>144</v>
      </c>
      <c r="D16" s="290" t="s">
        <v>205</v>
      </c>
      <c r="E16" s="290" t="s">
        <v>144</v>
      </c>
      <c r="F16" s="290" t="s">
        <v>144</v>
      </c>
      <c r="G16" s="289" t="s">
        <v>14</v>
      </c>
      <c r="H16" s="289" t="s">
        <v>213</v>
      </c>
      <c r="I16" s="231" t="s">
        <v>144</v>
      </c>
      <c r="J16" s="231" t="s">
        <v>144</v>
      </c>
      <c r="K16" s="231" t="s">
        <v>144</v>
      </c>
      <c r="L16" s="232" t="s">
        <v>144</v>
      </c>
    </row>
    <row r="17" spans="2:12" x14ac:dyDescent="0.4">
      <c r="B17" s="532"/>
      <c r="C17" s="228" t="s">
        <v>144</v>
      </c>
      <c r="D17" s="290" t="s">
        <v>206</v>
      </c>
      <c r="E17" s="290" t="s">
        <v>144</v>
      </c>
      <c r="F17" s="290" t="s">
        <v>144</v>
      </c>
      <c r="G17" s="289" t="s">
        <v>6</v>
      </c>
      <c r="H17" s="289" t="s">
        <v>214</v>
      </c>
      <c r="I17" s="231" t="s">
        <v>144</v>
      </c>
      <c r="J17" s="231" t="s">
        <v>144</v>
      </c>
      <c r="K17" s="231" t="s">
        <v>144</v>
      </c>
      <c r="L17" s="232" t="s">
        <v>144</v>
      </c>
    </row>
    <row r="18" spans="2:12" x14ac:dyDescent="0.4">
      <c r="B18" s="532"/>
      <c r="C18" s="228" t="s">
        <v>144</v>
      </c>
      <c r="D18" s="290" t="s">
        <v>207</v>
      </c>
      <c r="E18" s="290" t="s">
        <v>144</v>
      </c>
      <c r="F18" s="290" t="s">
        <v>144</v>
      </c>
      <c r="G18" s="289" t="s">
        <v>86</v>
      </c>
      <c r="H18" s="289" t="s">
        <v>215</v>
      </c>
      <c r="I18" s="231" t="s">
        <v>144</v>
      </c>
      <c r="J18" s="231" t="s">
        <v>144</v>
      </c>
      <c r="K18" s="231" t="s">
        <v>144</v>
      </c>
      <c r="L18" s="232" t="s">
        <v>144</v>
      </c>
    </row>
    <row r="19" spans="2:12" x14ac:dyDescent="0.4">
      <c r="B19" s="532"/>
      <c r="C19" s="228" t="s">
        <v>144</v>
      </c>
      <c r="D19" s="290" t="s">
        <v>144</v>
      </c>
      <c r="E19" s="290" t="s">
        <v>144</v>
      </c>
      <c r="F19" s="290" t="s">
        <v>144</v>
      </c>
      <c r="G19" s="289" t="s">
        <v>87</v>
      </c>
      <c r="H19" s="289" t="s">
        <v>216</v>
      </c>
      <c r="I19" s="231" t="s">
        <v>144</v>
      </c>
      <c r="J19" s="231" t="s">
        <v>144</v>
      </c>
      <c r="K19" s="231" t="s">
        <v>144</v>
      </c>
      <c r="L19" s="232" t="s">
        <v>144</v>
      </c>
    </row>
    <row r="20" spans="2:12" x14ac:dyDescent="0.4">
      <c r="B20" s="532"/>
      <c r="C20" s="228" t="s">
        <v>144</v>
      </c>
      <c r="D20" s="290" t="s">
        <v>144</v>
      </c>
      <c r="E20" s="290" t="s">
        <v>144</v>
      </c>
      <c r="F20" s="290" t="s">
        <v>144</v>
      </c>
      <c r="G20" s="289" t="s">
        <v>30</v>
      </c>
      <c r="H20" s="289" t="s">
        <v>217</v>
      </c>
      <c r="I20" s="231" t="s">
        <v>144</v>
      </c>
      <c r="J20" s="231" t="s">
        <v>144</v>
      </c>
      <c r="K20" s="231" t="s">
        <v>144</v>
      </c>
      <c r="L20" s="232" t="s">
        <v>144</v>
      </c>
    </row>
    <row r="21" spans="2:12" x14ac:dyDescent="0.4">
      <c r="B21" s="532"/>
      <c r="C21" s="228" t="s">
        <v>144</v>
      </c>
      <c r="D21" s="290" t="s">
        <v>144</v>
      </c>
      <c r="E21" s="290" t="s">
        <v>144</v>
      </c>
      <c r="F21" s="290" t="s">
        <v>144</v>
      </c>
      <c r="G21" s="289" t="s">
        <v>31</v>
      </c>
      <c r="H21" s="289" t="s">
        <v>218</v>
      </c>
      <c r="I21" s="231" t="s">
        <v>144</v>
      </c>
      <c r="J21" s="231" t="s">
        <v>144</v>
      </c>
      <c r="K21" s="231" t="s">
        <v>144</v>
      </c>
      <c r="L21" s="232" t="s">
        <v>144</v>
      </c>
    </row>
    <row r="22" spans="2:12" x14ac:dyDescent="0.4">
      <c r="B22" s="532"/>
      <c r="C22" s="228" t="s">
        <v>144</v>
      </c>
      <c r="D22" s="290" t="s">
        <v>144</v>
      </c>
      <c r="E22" s="290" t="s">
        <v>144</v>
      </c>
      <c r="F22" s="290" t="s">
        <v>144</v>
      </c>
      <c r="G22" s="290" t="s">
        <v>144</v>
      </c>
      <c r="H22" s="231" t="s">
        <v>219</v>
      </c>
      <c r="I22" s="231" t="s">
        <v>144</v>
      </c>
      <c r="J22" s="231" t="s">
        <v>144</v>
      </c>
      <c r="K22" s="231" t="s">
        <v>144</v>
      </c>
      <c r="L22" s="232" t="s">
        <v>144</v>
      </c>
    </row>
    <row r="23" spans="2:12" x14ac:dyDescent="0.4">
      <c r="B23" s="532"/>
      <c r="C23" s="228" t="s">
        <v>144</v>
      </c>
      <c r="D23" s="290" t="s">
        <v>144</v>
      </c>
      <c r="E23" s="290" t="s">
        <v>144</v>
      </c>
      <c r="F23" s="290" t="s">
        <v>144</v>
      </c>
      <c r="G23" s="290" t="s">
        <v>144</v>
      </c>
      <c r="H23" s="231" t="s">
        <v>221</v>
      </c>
      <c r="I23" s="231" t="s">
        <v>144</v>
      </c>
      <c r="J23" s="231" t="s">
        <v>144</v>
      </c>
      <c r="K23" s="231" t="s">
        <v>144</v>
      </c>
      <c r="L23" s="232" t="s">
        <v>144</v>
      </c>
    </row>
    <row r="24" spans="2:12" x14ac:dyDescent="0.4">
      <c r="B24" s="532"/>
      <c r="C24" s="228" t="s">
        <v>144</v>
      </c>
      <c r="D24" s="290" t="s">
        <v>144</v>
      </c>
      <c r="E24" s="290" t="s">
        <v>144</v>
      </c>
      <c r="F24" s="290" t="s">
        <v>144</v>
      </c>
      <c r="G24" s="290" t="s">
        <v>144</v>
      </c>
      <c r="H24" s="231" t="s">
        <v>220</v>
      </c>
      <c r="I24" s="231" t="s">
        <v>144</v>
      </c>
      <c r="J24" s="231" t="s">
        <v>144</v>
      </c>
      <c r="K24" s="231" t="s">
        <v>144</v>
      </c>
      <c r="L24" s="232" t="s">
        <v>144</v>
      </c>
    </row>
    <row r="25" spans="2:12" ht="26.25" thickBot="1" x14ac:dyDescent="0.45">
      <c r="B25" s="533"/>
      <c r="C25" s="233" t="s">
        <v>144</v>
      </c>
      <c r="D25" s="291" t="s">
        <v>144</v>
      </c>
      <c r="E25" s="291" t="s">
        <v>144</v>
      </c>
      <c r="F25" s="291" t="s">
        <v>144</v>
      </c>
      <c r="G25" s="291" t="s">
        <v>144</v>
      </c>
      <c r="H25" s="234" t="s">
        <v>106</v>
      </c>
      <c r="I25" s="234" t="s">
        <v>144</v>
      </c>
      <c r="J25" s="234" t="s">
        <v>144</v>
      </c>
      <c r="K25" s="234" t="s">
        <v>144</v>
      </c>
      <c r="L25" s="235" t="s">
        <v>144</v>
      </c>
    </row>
    <row r="28" spans="2:12" x14ac:dyDescent="0.4">
      <c r="C28" s="217" t="s">
        <v>135</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128</v>
      </c>
    </row>
    <row r="36" spans="3:3" x14ac:dyDescent="0.4">
      <c r="C36" s="217" t="s">
        <v>91</v>
      </c>
    </row>
    <row r="37" spans="3:3" x14ac:dyDescent="0.4">
      <c r="C37" s="217" t="s">
        <v>92</v>
      </c>
    </row>
    <row r="39" spans="3:3" x14ac:dyDescent="0.4">
      <c r="C39" s="217" t="s">
        <v>136</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222</v>
      </c>
      <c r="D1" s="125"/>
      <c r="E1" s="125"/>
      <c r="F1" s="125"/>
      <c r="G1" s="125"/>
      <c r="H1" s="126" t="s">
        <v>0</v>
      </c>
      <c r="J1" s="126"/>
      <c r="L1" s="125"/>
      <c r="M1" s="125"/>
      <c r="N1" s="125"/>
      <c r="O1" s="125"/>
      <c r="P1" s="125"/>
      <c r="Q1" s="125"/>
      <c r="R1" s="125"/>
      <c r="AM1" s="127"/>
      <c r="AN1" s="128"/>
      <c r="AO1" s="128" t="s">
        <v>68</v>
      </c>
      <c r="AP1" s="474" t="s">
        <v>203</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145</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146</v>
      </c>
      <c r="BB4" s="502" t="s">
        <v>147</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162</v>
      </c>
      <c r="AM6" s="124"/>
      <c r="AN6" s="124"/>
      <c r="AO6" s="124"/>
      <c r="AP6" s="124"/>
      <c r="AQ6" s="124"/>
      <c r="AR6" s="124"/>
      <c r="AS6" s="124"/>
      <c r="AT6" s="151"/>
      <c r="AU6" s="151"/>
      <c r="AV6" s="157"/>
      <c r="AW6" s="124"/>
      <c r="AX6" s="421">
        <v>40</v>
      </c>
      <c r="AY6" s="422"/>
      <c r="AZ6" s="157" t="s">
        <v>163</v>
      </c>
      <c r="BA6" s="124"/>
      <c r="BB6" s="421">
        <v>160</v>
      </c>
      <c r="BC6" s="422"/>
      <c r="BD6" s="157" t="s">
        <v>164</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165</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166</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167</v>
      </c>
      <c r="D17" s="566"/>
      <c r="E17" s="567"/>
      <c r="F17" s="174"/>
      <c r="G17" s="574" t="s">
        <v>168</v>
      </c>
      <c r="H17" s="577" t="s">
        <v>169</v>
      </c>
      <c r="I17" s="566"/>
      <c r="J17" s="566"/>
      <c r="K17" s="567"/>
      <c r="L17" s="577" t="s">
        <v>170</v>
      </c>
      <c r="M17" s="566"/>
      <c r="N17" s="566"/>
      <c r="O17" s="580"/>
      <c r="P17" s="583"/>
      <c r="Q17" s="584"/>
      <c r="R17" s="585"/>
      <c r="S17" s="485" t="s">
        <v>171</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172</v>
      </c>
      <c r="BA17" s="599"/>
      <c r="BB17" s="541" t="s">
        <v>173</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122</v>
      </c>
      <c r="H22" s="458" t="s">
        <v>106</v>
      </c>
      <c r="I22" s="459"/>
      <c r="J22" s="459"/>
      <c r="K22" s="460"/>
      <c r="L22" s="461" t="s">
        <v>202</v>
      </c>
      <c r="M22" s="462"/>
      <c r="N22" s="462"/>
      <c r="O22" s="463"/>
      <c r="P22" s="610" t="s">
        <v>49</v>
      </c>
      <c r="Q22" s="611"/>
      <c r="R22" s="612"/>
      <c r="S22" s="113" t="s">
        <v>148</v>
      </c>
      <c r="T22" s="114" t="s">
        <v>151</v>
      </c>
      <c r="U22" s="114"/>
      <c r="V22" s="114" t="s">
        <v>148</v>
      </c>
      <c r="W22" s="114" t="s">
        <v>148</v>
      </c>
      <c r="X22" s="114"/>
      <c r="Y22" s="115" t="s">
        <v>148</v>
      </c>
      <c r="Z22" s="113" t="s">
        <v>148</v>
      </c>
      <c r="AA22" s="114" t="s">
        <v>148</v>
      </c>
      <c r="AB22" s="114"/>
      <c r="AC22" s="114" t="s">
        <v>148</v>
      </c>
      <c r="AD22" s="114" t="s">
        <v>148</v>
      </c>
      <c r="AE22" s="114"/>
      <c r="AF22" s="115" t="s">
        <v>148</v>
      </c>
      <c r="AG22" s="113" t="s">
        <v>148</v>
      </c>
      <c r="AH22" s="114" t="s">
        <v>148</v>
      </c>
      <c r="AI22" s="114"/>
      <c r="AJ22" s="114" t="s">
        <v>148</v>
      </c>
      <c r="AK22" s="114" t="s">
        <v>148</v>
      </c>
      <c r="AL22" s="114"/>
      <c r="AM22" s="115" t="s">
        <v>148</v>
      </c>
      <c r="AN22" s="113" t="s">
        <v>148</v>
      </c>
      <c r="AO22" s="114" t="s">
        <v>148</v>
      </c>
      <c r="AP22" s="114"/>
      <c r="AQ22" s="114" t="s">
        <v>148</v>
      </c>
      <c r="AR22" s="114" t="s">
        <v>148</v>
      </c>
      <c r="AS22" s="114"/>
      <c r="AT22" s="115" t="s">
        <v>148</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IF($BB$3="４週",AX23/4,IF($BB$3="暦月",【記載例】短時間通所型サービス!AX23/(【記載例】短時間通所型サービス!$BB$8/7),""))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IF($BB$3="４週",AX24/4,IF($BB$3="暦月",【記載例】短時間通所型サービス!AX24/(【記載例】短時間通所型サービス!$BB$8/7),""))</f>
        <v>35</v>
      </c>
      <c r="BA24" s="614"/>
      <c r="BB24" s="384"/>
      <c r="BC24" s="385"/>
      <c r="BD24" s="385"/>
      <c r="BE24" s="385"/>
      <c r="BF24" s="386"/>
    </row>
    <row r="25" spans="2:58" ht="20.25" customHeight="1" x14ac:dyDescent="0.4">
      <c r="B25" s="615">
        <f>B22+1</f>
        <v>2</v>
      </c>
      <c r="C25" s="412" t="s">
        <v>208</v>
      </c>
      <c r="D25" s="413"/>
      <c r="E25" s="414"/>
      <c r="F25" s="121"/>
      <c r="G25" s="296" t="s">
        <v>122</v>
      </c>
      <c r="H25" s="299" t="s">
        <v>106</v>
      </c>
      <c r="I25" s="300"/>
      <c r="J25" s="300"/>
      <c r="K25" s="301"/>
      <c r="L25" s="303" t="s">
        <v>202</v>
      </c>
      <c r="M25" s="304"/>
      <c r="N25" s="304"/>
      <c r="O25" s="305"/>
      <c r="P25" s="625" t="s">
        <v>49</v>
      </c>
      <c r="Q25" s="626"/>
      <c r="R25" s="627"/>
      <c r="S25" s="113"/>
      <c r="T25" s="114" t="s">
        <v>148</v>
      </c>
      <c r="U25" s="114" t="s">
        <v>148</v>
      </c>
      <c r="V25" s="114" t="s">
        <v>148</v>
      </c>
      <c r="W25" s="114" t="s">
        <v>148</v>
      </c>
      <c r="X25" s="114" t="s">
        <v>148</v>
      </c>
      <c r="Y25" s="115"/>
      <c r="Z25" s="113"/>
      <c r="AA25" s="114" t="s">
        <v>148</v>
      </c>
      <c r="AB25" s="114" t="s">
        <v>148</v>
      </c>
      <c r="AC25" s="114" t="s">
        <v>148</v>
      </c>
      <c r="AD25" s="114" t="s">
        <v>148</v>
      </c>
      <c r="AE25" s="114" t="s">
        <v>148</v>
      </c>
      <c r="AF25" s="115"/>
      <c r="AG25" s="113"/>
      <c r="AH25" s="114" t="s">
        <v>148</v>
      </c>
      <c r="AI25" s="114" t="s">
        <v>148</v>
      </c>
      <c r="AJ25" s="114" t="s">
        <v>148</v>
      </c>
      <c r="AK25" s="114" t="s">
        <v>148</v>
      </c>
      <c r="AL25" s="114" t="s">
        <v>148</v>
      </c>
      <c r="AM25" s="115"/>
      <c r="AN25" s="113"/>
      <c r="AO25" s="114" t="s">
        <v>148</v>
      </c>
      <c r="AP25" s="114" t="s">
        <v>148</v>
      </c>
      <c r="AQ25" s="114" t="s">
        <v>148</v>
      </c>
      <c r="AR25" s="114" t="s">
        <v>148</v>
      </c>
      <c r="AS25" s="114" t="s">
        <v>148</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IF($BB$3="４週",AX26/4,IF($BB$3="暦月",【記載例】短時間通所型サービス!AX26/(【記載例】短時間通所型サービス!$BB$8/7),""))</f>
        <v>40</v>
      </c>
      <c r="BA26" s="556"/>
      <c r="BB26" s="381"/>
      <c r="BC26" s="382"/>
      <c r="BD26" s="382"/>
      <c r="BE26" s="382"/>
      <c r="BF26" s="383"/>
    </row>
    <row r="27" spans="2:58" ht="20.25" customHeight="1" x14ac:dyDescent="0.4">
      <c r="B27" s="615"/>
      <c r="C27" s="418"/>
      <c r="D27" s="419"/>
      <c r="E27" s="420"/>
      <c r="F27" s="94" t="str">
        <f>C25</f>
        <v>従事者</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IF($BB$3="４週",AX27/4,IF($BB$3="暦月",【記載例】短時間通所型サービス!AX27/(【記載例】短時間通所型サービス!$BB$8/7),""))</f>
        <v>35</v>
      </c>
      <c r="BA27" s="614"/>
      <c r="BB27" s="384"/>
      <c r="BC27" s="385"/>
      <c r="BD27" s="385"/>
      <c r="BE27" s="385"/>
      <c r="BF27" s="386"/>
    </row>
    <row r="28" spans="2:58" ht="20.25" customHeight="1" x14ac:dyDescent="0.4">
      <c r="B28" s="615">
        <f>B25+1</f>
        <v>3</v>
      </c>
      <c r="C28" s="392" t="s">
        <v>208</v>
      </c>
      <c r="D28" s="393"/>
      <c r="E28" s="394"/>
      <c r="F28" s="121"/>
      <c r="G28" s="296" t="s">
        <v>122</v>
      </c>
      <c r="H28" s="299" t="s">
        <v>106</v>
      </c>
      <c r="I28" s="300"/>
      <c r="J28" s="300"/>
      <c r="K28" s="301"/>
      <c r="L28" s="303" t="s">
        <v>202</v>
      </c>
      <c r="M28" s="304"/>
      <c r="N28" s="304"/>
      <c r="O28" s="305"/>
      <c r="P28" s="625" t="s">
        <v>49</v>
      </c>
      <c r="Q28" s="626"/>
      <c r="R28" s="627"/>
      <c r="S28" s="113" t="s">
        <v>148</v>
      </c>
      <c r="T28" s="114"/>
      <c r="U28" s="114"/>
      <c r="V28" s="114"/>
      <c r="W28" s="114"/>
      <c r="X28" s="114"/>
      <c r="Y28" s="115" t="s">
        <v>148</v>
      </c>
      <c r="Z28" s="113" t="s">
        <v>148</v>
      </c>
      <c r="AA28" s="114"/>
      <c r="AB28" s="114"/>
      <c r="AC28" s="114"/>
      <c r="AD28" s="114"/>
      <c r="AE28" s="114"/>
      <c r="AF28" s="115" t="s">
        <v>148</v>
      </c>
      <c r="AG28" s="113" t="s">
        <v>148</v>
      </c>
      <c r="AH28" s="114"/>
      <c r="AI28" s="114"/>
      <c r="AJ28" s="114"/>
      <c r="AK28" s="114"/>
      <c r="AL28" s="114"/>
      <c r="AM28" s="115" t="s">
        <v>148</v>
      </c>
      <c r="AN28" s="113" t="s">
        <v>148</v>
      </c>
      <c r="AO28" s="114"/>
      <c r="AP28" s="114"/>
      <c r="AQ28" s="114"/>
      <c r="AR28" s="114"/>
      <c r="AS28" s="114"/>
      <c r="AT28" s="115" t="s">
        <v>148</v>
      </c>
      <c r="AU28" s="113"/>
      <c r="AV28" s="114"/>
      <c r="AW28" s="114"/>
      <c r="AX28" s="616"/>
      <c r="AY28" s="617"/>
      <c r="AZ28" s="618"/>
      <c r="BA28" s="619"/>
      <c r="BB28" s="378"/>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IF($BB$3="４週",AX29/4,IF($BB$3="暦月",【記載例】短時間通所型サービス!AX29/(【記載例】短時間通所型サービス!$BB$8/7),""))</f>
        <v>16</v>
      </c>
      <c r="BA29" s="556"/>
      <c r="BB29" s="381"/>
      <c r="BC29" s="382"/>
      <c r="BD29" s="382"/>
      <c r="BE29" s="382"/>
      <c r="BF29" s="383"/>
    </row>
    <row r="30" spans="2:58" ht="20.25" customHeight="1" x14ac:dyDescent="0.4">
      <c r="B30" s="615"/>
      <c r="C30" s="398"/>
      <c r="D30" s="399"/>
      <c r="E30" s="400"/>
      <c r="F30" s="94" t="str">
        <f>C28</f>
        <v>従事者</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IF($BB$3="４週",AX30/4,IF($BB$3="暦月",【記載例】短時間通所型サービス!AX30/(【記載例】短時間通所型サービス!$BB$8/7),""))</f>
        <v>14</v>
      </c>
      <c r="BA30" s="614"/>
      <c r="BB30" s="384"/>
      <c r="BC30" s="385"/>
      <c r="BD30" s="385"/>
      <c r="BE30" s="385"/>
      <c r="BF30" s="386"/>
    </row>
    <row r="31" spans="2:58" ht="20.25" customHeight="1" x14ac:dyDescent="0.4">
      <c r="B31" s="615">
        <f>B28+1</f>
        <v>4</v>
      </c>
      <c r="C31" s="392" t="s">
        <v>208</v>
      </c>
      <c r="D31" s="393"/>
      <c r="E31" s="394"/>
      <c r="F31" s="121"/>
      <c r="G31" s="296" t="s">
        <v>122</v>
      </c>
      <c r="H31" s="299" t="s">
        <v>106</v>
      </c>
      <c r="I31" s="300"/>
      <c r="J31" s="300"/>
      <c r="K31" s="301"/>
      <c r="L31" s="303" t="s">
        <v>202</v>
      </c>
      <c r="M31" s="304"/>
      <c r="N31" s="304"/>
      <c r="O31" s="305"/>
      <c r="P31" s="625" t="s">
        <v>49</v>
      </c>
      <c r="Q31" s="626"/>
      <c r="R31" s="627"/>
      <c r="S31" s="113" t="s">
        <v>149</v>
      </c>
      <c r="T31" s="114"/>
      <c r="U31" s="114" t="s">
        <v>149</v>
      </c>
      <c r="V31" s="114" t="s">
        <v>149</v>
      </c>
      <c r="W31" s="114"/>
      <c r="X31" s="114" t="s">
        <v>149</v>
      </c>
      <c r="Y31" s="115"/>
      <c r="Z31" s="113" t="s">
        <v>149</v>
      </c>
      <c r="AA31" s="114"/>
      <c r="AB31" s="114" t="s">
        <v>149</v>
      </c>
      <c r="AC31" s="114" t="s">
        <v>149</v>
      </c>
      <c r="AD31" s="114"/>
      <c r="AE31" s="114" t="s">
        <v>149</v>
      </c>
      <c r="AF31" s="115"/>
      <c r="AG31" s="113" t="s">
        <v>149</v>
      </c>
      <c r="AH31" s="114"/>
      <c r="AI31" s="114" t="s">
        <v>149</v>
      </c>
      <c r="AJ31" s="114" t="s">
        <v>149</v>
      </c>
      <c r="AK31" s="114"/>
      <c r="AL31" s="114" t="s">
        <v>149</v>
      </c>
      <c r="AM31" s="115"/>
      <c r="AN31" s="113" t="s">
        <v>149</v>
      </c>
      <c r="AO31" s="114"/>
      <c r="AP31" s="114" t="s">
        <v>149</v>
      </c>
      <c r="AQ31" s="114" t="s">
        <v>149</v>
      </c>
      <c r="AR31" s="114"/>
      <c r="AS31" s="114" t="s">
        <v>149</v>
      </c>
      <c r="AT31" s="115"/>
      <c r="AU31" s="113"/>
      <c r="AV31" s="114"/>
      <c r="AW31" s="114"/>
      <c r="AX31" s="616"/>
      <c r="AY31" s="617"/>
      <c r="AZ31" s="618"/>
      <c r="BA31" s="619"/>
      <c r="BB31" s="378"/>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IF($BB$3="４週",AX32/4,IF($BB$3="暦月",【記載例】短時間通所型サービス!AX32/(【記載例】短時間通所型サービス!$BB$8/7),""))</f>
        <v>16</v>
      </c>
      <c r="BA32" s="556"/>
      <c r="BB32" s="381"/>
      <c r="BC32" s="382"/>
      <c r="BD32" s="382"/>
      <c r="BE32" s="382"/>
      <c r="BF32" s="383"/>
    </row>
    <row r="33" spans="2:58" ht="20.25" customHeight="1" x14ac:dyDescent="0.4">
      <c r="B33" s="615"/>
      <c r="C33" s="398"/>
      <c r="D33" s="399"/>
      <c r="E33" s="400"/>
      <c r="F33" s="94" t="str">
        <f>C31</f>
        <v>従事者</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IF($BB$3="４週",AX33/4,IF($BB$3="暦月",【記載例】短時間通所型サービス!AX33/(【記載例】短時間通所型サービス!$BB$8/7),""))</f>
        <v>16</v>
      </c>
      <c r="BA33" s="614"/>
      <c r="BB33" s="384"/>
      <c r="BC33" s="385"/>
      <c r="BD33" s="385"/>
      <c r="BE33" s="385"/>
      <c r="BF33" s="386"/>
    </row>
    <row r="34" spans="2:58" ht="20.25" customHeight="1" x14ac:dyDescent="0.4">
      <c r="B34" s="615">
        <f>B31+1</f>
        <v>5</v>
      </c>
      <c r="C34" s="392"/>
      <c r="D34" s="393"/>
      <c r="E34" s="394"/>
      <c r="F34" s="121"/>
      <c r="G34" s="296"/>
      <c r="H34" s="299"/>
      <c r="I34" s="300"/>
      <c r="J34" s="300"/>
      <c r="K34" s="301"/>
      <c r="L34" s="303"/>
      <c r="M34" s="304"/>
      <c r="N34" s="304"/>
      <c r="O34" s="305"/>
      <c r="P34" s="625"/>
      <c r="Q34" s="626"/>
      <c r="R34" s="6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16"/>
      <c r="AY34" s="617"/>
      <c r="AZ34" s="618"/>
      <c r="BA34" s="619"/>
      <c r="BB34" s="378"/>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c r="Q35" s="551"/>
      <c r="R35" s="552"/>
      <c r="S35" s="236"/>
      <c r="T35" s="237"/>
      <c r="U35" s="237"/>
      <c r="V35" s="237"/>
      <c r="W35" s="237"/>
      <c r="X35" s="237"/>
      <c r="Y35" s="238"/>
      <c r="Z35" s="236"/>
      <c r="AA35" s="237"/>
      <c r="AB35" s="237"/>
      <c r="AC35" s="237"/>
      <c r="AD35" s="237"/>
      <c r="AE35" s="237"/>
      <c r="AF35" s="238"/>
      <c r="AG35" s="236"/>
      <c r="AH35" s="237"/>
      <c r="AI35" s="237"/>
      <c r="AJ35" s="237"/>
      <c r="AK35" s="237"/>
      <c r="AL35" s="237"/>
      <c r="AM35" s="238"/>
      <c r="AN35" s="236"/>
      <c r="AO35" s="237"/>
      <c r="AP35" s="237"/>
      <c r="AQ35" s="237"/>
      <c r="AR35" s="237"/>
      <c r="AS35" s="237"/>
      <c r="AT35" s="238"/>
      <c r="AU35" s="236"/>
      <c r="AV35" s="237"/>
      <c r="AW35" s="237"/>
      <c r="AX35" s="553">
        <f>IF($BB$3="４週",SUM(S35:AT35),IF($BB$3="暦月",SUM(S35:AW35),""))</f>
        <v>0</v>
      </c>
      <c r="AY35" s="554"/>
      <c r="AZ35" s="555">
        <f>IF($BB$3="４週",AX35/4,IF($BB$3="暦月",【記載例】短時間通所型サービス!AX35/(【記載例】短時間通所型サービス!$BB$8/7),""))</f>
        <v>0</v>
      </c>
      <c r="BA35" s="556"/>
      <c r="BB35" s="381"/>
      <c r="BC35" s="382"/>
      <c r="BD35" s="382"/>
      <c r="BE35" s="382"/>
      <c r="BF35" s="383"/>
    </row>
    <row r="36" spans="2:58" ht="20.25" customHeight="1" x14ac:dyDescent="0.4">
      <c r="B36" s="615"/>
      <c r="C36" s="398"/>
      <c r="D36" s="399"/>
      <c r="E36" s="400"/>
      <c r="F36" s="94"/>
      <c r="G36" s="298"/>
      <c r="H36" s="302"/>
      <c r="I36" s="300"/>
      <c r="J36" s="300"/>
      <c r="K36" s="301"/>
      <c r="L36" s="309"/>
      <c r="M36" s="310"/>
      <c r="N36" s="310"/>
      <c r="O36" s="311"/>
      <c r="P36" s="557"/>
      <c r="Q36" s="558"/>
      <c r="R36" s="559"/>
      <c r="S36" s="239"/>
      <c r="T36" s="240"/>
      <c r="U36" s="240"/>
      <c r="V36" s="240"/>
      <c r="W36" s="240"/>
      <c r="X36" s="240"/>
      <c r="Y36" s="241"/>
      <c r="Z36" s="239"/>
      <c r="AA36" s="240"/>
      <c r="AB36" s="240"/>
      <c r="AC36" s="240"/>
      <c r="AD36" s="240"/>
      <c r="AE36" s="240"/>
      <c r="AF36" s="241"/>
      <c r="AG36" s="239"/>
      <c r="AH36" s="240"/>
      <c r="AI36" s="240"/>
      <c r="AJ36" s="240"/>
      <c r="AK36" s="240"/>
      <c r="AL36" s="240"/>
      <c r="AM36" s="241"/>
      <c r="AN36" s="239"/>
      <c r="AO36" s="240"/>
      <c r="AP36" s="240"/>
      <c r="AQ36" s="240"/>
      <c r="AR36" s="240"/>
      <c r="AS36" s="240"/>
      <c r="AT36" s="241"/>
      <c r="AU36" s="239"/>
      <c r="AV36" s="240"/>
      <c r="AW36" s="240"/>
      <c r="AX36" s="560">
        <f>IF($BB$3="４週",SUM(S36:AT36),IF($BB$3="暦月",SUM(S36:AW36),""))</f>
        <v>0</v>
      </c>
      <c r="AY36" s="561"/>
      <c r="AZ36" s="613">
        <f>IF($BB$3="４週",AX36/4,IF($BB$3="暦月",【記載例】短時間通所型サービス!AX36/(【記載例】短時間通所型サービス!$BB$8/7),""))</f>
        <v>0</v>
      </c>
      <c r="BA36" s="614"/>
      <c r="BB36" s="384"/>
      <c r="BC36" s="385"/>
      <c r="BD36" s="385"/>
      <c r="BE36" s="385"/>
      <c r="BF36" s="386"/>
    </row>
    <row r="37" spans="2:58" ht="20.25" customHeight="1" x14ac:dyDescent="0.4">
      <c r="B37" s="615">
        <f>B34+1</f>
        <v>6</v>
      </c>
      <c r="C37" s="392"/>
      <c r="D37" s="393"/>
      <c r="E37" s="394"/>
      <c r="F37" s="121"/>
      <c r="G37" s="296"/>
      <c r="H37" s="299"/>
      <c r="I37" s="300"/>
      <c r="J37" s="300"/>
      <c r="K37" s="301"/>
      <c r="L37" s="303"/>
      <c r="M37" s="304"/>
      <c r="N37" s="304"/>
      <c r="O37" s="305"/>
      <c r="P37" s="625"/>
      <c r="Q37" s="626"/>
      <c r="R37" s="6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16"/>
      <c r="AY37" s="617"/>
      <c r="AZ37" s="618"/>
      <c r="BA37" s="619"/>
      <c r="BB37" s="378"/>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c r="Q38" s="551"/>
      <c r="R38" s="552"/>
      <c r="S38" s="236"/>
      <c r="T38" s="237"/>
      <c r="U38" s="237"/>
      <c r="V38" s="237"/>
      <c r="W38" s="237"/>
      <c r="X38" s="237"/>
      <c r="Y38" s="238"/>
      <c r="Z38" s="236"/>
      <c r="AA38" s="237"/>
      <c r="AB38" s="237"/>
      <c r="AC38" s="237"/>
      <c r="AD38" s="237"/>
      <c r="AE38" s="237"/>
      <c r="AF38" s="238"/>
      <c r="AG38" s="236"/>
      <c r="AH38" s="237"/>
      <c r="AI38" s="237"/>
      <c r="AJ38" s="237"/>
      <c r="AK38" s="237"/>
      <c r="AL38" s="237"/>
      <c r="AM38" s="238"/>
      <c r="AN38" s="236"/>
      <c r="AO38" s="237"/>
      <c r="AP38" s="237"/>
      <c r="AQ38" s="237"/>
      <c r="AR38" s="237"/>
      <c r="AS38" s="237"/>
      <c r="AT38" s="238"/>
      <c r="AU38" s="236"/>
      <c r="AV38" s="237"/>
      <c r="AW38" s="237"/>
      <c r="AX38" s="553">
        <f>IF($BB$3="４週",SUM(S38:AT38),IF($BB$3="暦月",SUM(S38:AW38),""))</f>
        <v>0</v>
      </c>
      <c r="AY38" s="554"/>
      <c r="AZ38" s="555">
        <f>IF($BB$3="４週",AX38/4,IF($BB$3="暦月",【記載例】短時間通所型サービス!AX38/(【記載例】短時間通所型サービス!$BB$8/7),""))</f>
        <v>0</v>
      </c>
      <c r="BA38" s="556"/>
      <c r="BB38" s="381"/>
      <c r="BC38" s="382"/>
      <c r="BD38" s="382"/>
      <c r="BE38" s="382"/>
      <c r="BF38" s="383"/>
    </row>
    <row r="39" spans="2:58" ht="20.25" customHeight="1" x14ac:dyDescent="0.4">
      <c r="B39" s="615"/>
      <c r="C39" s="398"/>
      <c r="D39" s="399"/>
      <c r="E39" s="400"/>
      <c r="F39" s="94"/>
      <c r="G39" s="298"/>
      <c r="H39" s="302"/>
      <c r="I39" s="300"/>
      <c r="J39" s="300"/>
      <c r="K39" s="301"/>
      <c r="L39" s="309"/>
      <c r="M39" s="310"/>
      <c r="N39" s="310"/>
      <c r="O39" s="311"/>
      <c r="P39" s="557"/>
      <c r="Q39" s="558"/>
      <c r="R39" s="559"/>
      <c r="S39" s="239"/>
      <c r="T39" s="240"/>
      <c r="U39" s="240"/>
      <c r="V39" s="240"/>
      <c r="W39" s="240"/>
      <c r="X39" s="240"/>
      <c r="Y39" s="241"/>
      <c r="Z39" s="239"/>
      <c r="AA39" s="240"/>
      <c r="AB39" s="240"/>
      <c r="AC39" s="240"/>
      <c r="AD39" s="240"/>
      <c r="AE39" s="240"/>
      <c r="AF39" s="241"/>
      <c r="AG39" s="239"/>
      <c r="AH39" s="240"/>
      <c r="AI39" s="240"/>
      <c r="AJ39" s="240"/>
      <c r="AK39" s="240"/>
      <c r="AL39" s="240"/>
      <c r="AM39" s="241"/>
      <c r="AN39" s="239"/>
      <c r="AO39" s="240"/>
      <c r="AP39" s="240"/>
      <c r="AQ39" s="240"/>
      <c r="AR39" s="240"/>
      <c r="AS39" s="240"/>
      <c r="AT39" s="241"/>
      <c r="AU39" s="239"/>
      <c r="AV39" s="240"/>
      <c r="AW39" s="240"/>
      <c r="AX39" s="560">
        <f>IF($BB$3="４週",SUM(S39:AT39),IF($BB$3="暦月",SUM(S39:AW39),""))</f>
        <v>0</v>
      </c>
      <c r="AY39" s="561"/>
      <c r="AZ39" s="613">
        <f>IF($BB$3="４週",AX39/4,IF($BB$3="暦月",【記載例】短時間通所型サービス!AX39/(【記載例】短時間通所型サービス!$BB$8/7),""))</f>
        <v>0</v>
      </c>
      <c r="BA39" s="614"/>
      <c r="BB39" s="384"/>
      <c r="BC39" s="385"/>
      <c r="BD39" s="385"/>
      <c r="BE39" s="385"/>
      <c r="BF39" s="386"/>
    </row>
    <row r="40" spans="2:58" ht="20.25" customHeight="1" x14ac:dyDescent="0.4">
      <c r="B40" s="615">
        <f>B37+1</f>
        <v>7</v>
      </c>
      <c r="C40" s="392"/>
      <c r="D40" s="393"/>
      <c r="E40" s="394"/>
      <c r="F40" s="121"/>
      <c r="G40" s="296"/>
      <c r="H40" s="299"/>
      <c r="I40" s="300"/>
      <c r="J40" s="300"/>
      <c r="K40" s="301"/>
      <c r="L40" s="303"/>
      <c r="M40" s="304"/>
      <c r="N40" s="304"/>
      <c r="O40" s="305"/>
      <c r="P40" s="625"/>
      <c r="Q40" s="626"/>
      <c r="R40" s="6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16"/>
      <c r="AY40" s="617"/>
      <c r="AZ40" s="618"/>
      <c r="BA40" s="619"/>
      <c r="BB40" s="378"/>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c r="Q41" s="551"/>
      <c r="R41" s="552"/>
      <c r="S41" s="236"/>
      <c r="T41" s="237"/>
      <c r="U41" s="237"/>
      <c r="V41" s="237"/>
      <c r="W41" s="237"/>
      <c r="X41" s="237"/>
      <c r="Y41" s="238"/>
      <c r="Z41" s="236"/>
      <c r="AA41" s="237"/>
      <c r="AB41" s="237"/>
      <c r="AC41" s="237"/>
      <c r="AD41" s="237"/>
      <c r="AE41" s="237"/>
      <c r="AF41" s="238"/>
      <c r="AG41" s="236"/>
      <c r="AH41" s="237"/>
      <c r="AI41" s="237"/>
      <c r="AJ41" s="237"/>
      <c r="AK41" s="237"/>
      <c r="AL41" s="237"/>
      <c r="AM41" s="238"/>
      <c r="AN41" s="236"/>
      <c r="AO41" s="237"/>
      <c r="AP41" s="237"/>
      <c r="AQ41" s="237"/>
      <c r="AR41" s="237"/>
      <c r="AS41" s="237"/>
      <c r="AT41" s="238"/>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0</v>
      </c>
      <c r="AY41" s="554"/>
      <c r="AZ41" s="555">
        <f>IF($BB$3="４週",AX41/4,IF($BB$3="暦月",【記載例】短時間通所型サービス!AX41/(【記載例】短時間通所型サービス!$BB$8/7),""))</f>
        <v>0</v>
      </c>
      <c r="BA41" s="556"/>
      <c r="BB41" s="381"/>
      <c r="BC41" s="382"/>
      <c r="BD41" s="382"/>
      <c r="BE41" s="382"/>
      <c r="BF41" s="383"/>
    </row>
    <row r="42" spans="2:58" ht="20.25" customHeight="1" x14ac:dyDescent="0.4">
      <c r="B42" s="615"/>
      <c r="C42" s="398"/>
      <c r="D42" s="399"/>
      <c r="E42" s="400"/>
      <c r="F42" s="94"/>
      <c r="G42" s="298"/>
      <c r="H42" s="302"/>
      <c r="I42" s="300"/>
      <c r="J42" s="300"/>
      <c r="K42" s="301"/>
      <c r="L42" s="309"/>
      <c r="M42" s="310"/>
      <c r="N42" s="310"/>
      <c r="O42" s="311"/>
      <c r="P42" s="557"/>
      <c r="Q42" s="558"/>
      <c r="R42" s="559"/>
      <c r="S42" s="239"/>
      <c r="T42" s="240"/>
      <c r="U42" s="240"/>
      <c r="V42" s="240"/>
      <c r="W42" s="240"/>
      <c r="X42" s="240"/>
      <c r="Y42" s="241"/>
      <c r="Z42" s="239"/>
      <c r="AA42" s="240"/>
      <c r="AB42" s="240"/>
      <c r="AC42" s="240"/>
      <c r="AD42" s="240"/>
      <c r="AE42" s="240"/>
      <c r="AF42" s="241"/>
      <c r="AG42" s="239"/>
      <c r="AH42" s="240"/>
      <c r="AI42" s="240"/>
      <c r="AJ42" s="240"/>
      <c r="AK42" s="240"/>
      <c r="AL42" s="240"/>
      <c r="AM42" s="241"/>
      <c r="AN42" s="239"/>
      <c r="AO42" s="240"/>
      <c r="AP42" s="240"/>
      <c r="AQ42" s="240"/>
      <c r="AR42" s="240"/>
      <c r="AS42" s="240"/>
      <c r="AT42" s="241"/>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0</v>
      </c>
      <c r="AY42" s="561"/>
      <c r="AZ42" s="613">
        <f>IF($BB$3="４週",AX42/4,IF($BB$3="暦月",【記載例】短時間通所型サービス!AX42/(【記載例】短時間通所型サービス!$BB$8/7),""))</f>
        <v>0</v>
      </c>
      <c r="BA42" s="614"/>
      <c r="BB42" s="384"/>
      <c r="BC42" s="385"/>
      <c r="BD42" s="385"/>
      <c r="BE42" s="385"/>
      <c r="BF42" s="386"/>
    </row>
    <row r="43" spans="2:58" ht="20.25" customHeight="1" x14ac:dyDescent="0.4">
      <c r="B43" s="615">
        <f>B40+1</f>
        <v>8</v>
      </c>
      <c r="C43" s="392"/>
      <c r="D43" s="393"/>
      <c r="E43" s="394"/>
      <c r="F43" s="121"/>
      <c r="G43" s="296"/>
      <c r="H43" s="299"/>
      <c r="I43" s="300"/>
      <c r="J43" s="300"/>
      <c r="K43" s="301"/>
      <c r="L43" s="303"/>
      <c r="M43" s="304"/>
      <c r="N43" s="304"/>
      <c r="O43" s="305"/>
      <c r="P43" s="625"/>
      <c r="Q43" s="626"/>
      <c r="R43" s="6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c r="Q44" s="551"/>
      <c r="R44" s="552"/>
      <c r="S44" s="236"/>
      <c r="T44" s="237"/>
      <c r="U44" s="237"/>
      <c r="V44" s="237"/>
      <c r="W44" s="237"/>
      <c r="X44" s="237"/>
      <c r="Y44" s="238"/>
      <c r="Z44" s="236"/>
      <c r="AA44" s="237"/>
      <c r="AB44" s="237"/>
      <c r="AC44" s="237"/>
      <c r="AD44" s="237"/>
      <c r="AE44" s="237"/>
      <c r="AF44" s="238"/>
      <c r="AG44" s="236"/>
      <c r="AH44" s="237"/>
      <c r="AI44" s="237"/>
      <c r="AJ44" s="237"/>
      <c r="AK44" s="237"/>
      <c r="AL44" s="237"/>
      <c r="AM44" s="238"/>
      <c r="AN44" s="236"/>
      <c r="AO44" s="237"/>
      <c r="AP44" s="237"/>
      <c r="AQ44" s="237"/>
      <c r="AR44" s="237"/>
      <c r="AS44" s="237"/>
      <c r="AT44" s="238"/>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0</v>
      </c>
      <c r="AY44" s="554"/>
      <c r="AZ44" s="555">
        <f>IF($BB$3="４週",AX44/4,IF($BB$3="暦月",【記載例】短時間通所型サービス!AX44/(【記載例】短時間通所型サービス!$BB$8/7),""))</f>
        <v>0</v>
      </c>
      <c r="BA44" s="556"/>
      <c r="BB44" s="381"/>
      <c r="BC44" s="382"/>
      <c r="BD44" s="382"/>
      <c r="BE44" s="382"/>
      <c r="BF44" s="383"/>
    </row>
    <row r="45" spans="2:58" ht="20.25" customHeight="1" x14ac:dyDescent="0.4">
      <c r="B45" s="615"/>
      <c r="C45" s="398"/>
      <c r="D45" s="399"/>
      <c r="E45" s="400"/>
      <c r="F45" s="94"/>
      <c r="G45" s="298"/>
      <c r="H45" s="302"/>
      <c r="I45" s="300"/>
      <c r="J45" s="300"/>
      <c r="K45" s="301"/>
      <c r="L45" s="309"/>
      <c r="M45" s="310"/>
      <c r="N45" s="310"/>
      <c r="O45" s="311"/>
      <c r="P45" s="557"/>
      <c r="Q45" s="558"/>
      <c r="R45" s="559"/>
      <c r="S45" s="239"/>
      <c r="T45" s="240"/>
      <c r="U45" s="240"/>
      <c r="V45" s="240"/>
      <c r="W45" s="240"/>
      <c r="X45" s="240"/>
      <c r="Y45" s="241"/>
      <c r="Z45" s="239"/>
      <c r="AA45" s="240"/>
      <c r="AB45" s="240"/>
      <c r="AC45" s="240"/>
      <c r="AD45" s="240"/>
      <c r="AE45" s="240"/>
      <c r="AF45" s="241"/>
      <c r="AG45" s="239"/>
      <c r="AH45" s="240"/>
      <c r="AI45" s="240"/>
      <c r="AJ45" s="240"/>
      <c r="AK45" s="240"/>
      <c r="AL45" s="240"/>
      <c r="AM45" s="241"/>
      <c r="AN45" s="239"/>
      <c r="AO45" s="240"/>
      <c r="AP45" s="240"/>
      <c r="AQ45" s="240"/>
      <c r="AR45" s="240"/>
      <c r="AS45" s="240"/>
      <c r="AT45" s="241"/>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0</v>
      </c>
      <c r="AY45" s="561"/>
      <c r="AZ45" s="613">
        <f>IF($BB$3="４週",AX45/4,IF($BB$3="暦月",【記載例】短時間通所型サービス!AX45/(【記載例】短時間通所型サービス!$BB$8/7),""))</f>
        <v>0</v>
      </c>
      <c r="BA45" s="614"/>
      <c r="BB45" s="384"/>
      <c r="BC45" s="385"/>
      <c r="BD45" s="385"/>
      <c r="BE45" s="385"/>
      <c r="BF45" s="386"/>
    </row>
    <row r="46" spans="2:58" ht="20.25" customHeight="1" x14ac:dyDescent="0.4">
      <c r="B46" s="615">
        <f>B43+1</f>
        <v>9</v>
      </c>
      <c r="C46" s="392"/>
      <c r="D46" s="393"/>
      <c r="E46" s="394"/>
      <c r="F46" s="121"/>
      <c r="G46" s="296"/>
      <c r="H46" s="299"/>
      <c r="I46" s="300"/>
      <c r="J46" s="300"/>
      <c r="K46" s="301"/>
      <c r="L46" s="303"/>
      <c r="M46" s="304"/>
      <c r="N46" s="304"/>
      <c r="O46" s="305"/>
      <c r="P46" s="625"/>
      <c r="Q46" s="626"/>
      <c r="R46" s="6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c r="Q47" s="551"/>
      <c r="R47" s="552"/>
      <c r="S47" s="236"/>
      <c r="T47" s="237"/>
      <c r="U47" s="237"/>
      <c r="V47" s="237"/>
      <c r="W47" s="237"/>
      <c r="X47" s="237"/>
      <c r="Y47" s="238"/>
      <c r="Z47" s="236"/>
      <c r="AA47" s="237"/>
      <c r="AB47" s="237"/>
      <c r="AC47" s="237"/>
      <c r="AD47" s="237"/>
      <c r="AE47" s="237"/>
      <c r="AF47" s="238"/>
      <c r="AG47" s="236"/>
      <c r="AH47" s="237"/>
      <c r="AI47" s="237"/>
      <c r="AJ47" s="237"/>
      <c r="AK47" s="237"/>
      <c r="AL47" s="237"/>
      <c r="AM47" s="238"/>
      <c r="AN47" s="236"/>
      <c r="AO47" s="237"/>
      <c r="AP47" s="237"/>
      <c r="AQ47" s="237"/>
      <c r="AR47" s="237"/>
      <c r="AS47" s="237"/>
      <c r="AT47" s="238"/>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0</v>
      </c>
      <c r="AY47" s="554"/>
      <c r="AZ47" s="555">
        <f>IF($BB$3="４週",AX47/4,IF($BB$3="暦月",【記載例】短時間通所型サービス!AX47/(【記載例】短時間通所型サービス!$BB$8/7),""))</f>
        <v>0</v>
      </c>
      <c r="BA47" s="556"/>
      <c r="BB47" s="381"/>
      <c r="BC47" s="382"/>
      <c r="BD47" s="382"/>
      <c r="BE47" s="382"/>
      <c r="BF47" s="383"/>
    </row>
    <row r="48" spans="2:58" ht="20.25" customHeight="1" x14ac:dyDescent="0.4">
      <c r="B48" s="615"/>
      <c r="C48" s="398"/>
      <c r="D48" s="399"/>
      <c r="E48" s="400"/>
      <c r="F48" s="94"/>
      <c r="G48" s="298"/>
      <c r="H48" s="302"/>
      <c r="I48" s="300"/>
      <c r="J48" s="300"/>
      <c r="K48" s="301"/>
      <c r="L48" s="309"/>
      <c r="M48" s="310"/>
      <c r="N48" s="310"/>
      <c r="O48" s="311"/>
      <c r="P48" s="557"/>
      <c r="Q48" s="558"/>
      <c r="R48" s="559"/>
      <c r="S48" s="239"/>
      <c r="T48" s="240"/>
      <c r="U48" s="240"/>
      <c r="V48" s="240"/>
      <c r="W48" s="240"/>
      <c r="X48" s="240"/>
      <c r="Y48" s="241"/>
      <c r="Z48" s="239"/>
      <c r="AA48" s="240"/>
      <c r="AB48" s="240"/>
      <c r="AC48" s="240"/>
      <c r="AD48" s="240"/>
      <c r="AE48" s="240"/>
      <c r="AF48" s="241"/>
      <c r="AG48" s="239"/>
      <c r="AH48" s="240"/>
      <c r="AI48" s="240"/>
      <c r="AJ48" s="240"/>
      <c r="AK48" s="240"/>
      <c r="AL48" s="240"/>
      <c r="AM48" s="241"/>
      <c r="AN48" s="239"/>
      <c r="AO48" s="240"/>
      <c r="AP48" s="240"/>
      <c r="AQ48" s="240"/>
      <c r="AR48" s="240"/>
      <c r="AS48" s="240"/>
      <c r="AT48" s="241"/>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0</v>
      </c>
      <c r="AY48" s="561"/>
      <c r="AZ48" s="613">
        <f>IF($BB$3="４週",AX48/4,IF($BB$3="暦月",【記載例】短時間通所型サービス!AX48/(【記載例】短時間通所型サービス!$BB$8/7),""))</f>
        <v>0</v>
      </c>
      <c r="BA48" s="614"/>
      <c r="BB48" s="384"/>
      <c r="BC48" s="385"/>
      <c r="BD48" s="385"/>
      <c r="BE48" s="385"/>
      <c r="BF48" s="386"/>
    </row>
    <row r="49" spans="2:58" ht="20.25" customHeight="1" x14ac:dyDescent="0.4">
      <c r="B49" s="615">
        <f>B46+1</f>
        <v>10</v>
      </c>
      <c r="C49" s="392"/>
      <c r="D49" s="393"/>
      <c r="E49" s="394"/>
      <c r="F49" s="121"/>
      <c r="G49" s="296"/>
      <c r="H49" s="299"/>
      <c r="I49" s="300"/>
      <c r="J49" s="300"/>
      <c r="K49" s="301"/>
      <c r="L49" s="303"/>
      <c r="M49" s="304"/>
      <c r="N49" s="304"/>
      <c r="O49" s="305"/>
      <c r="P49" s="625"/>
      <c r="Q49" s="626"/>
      <c r="R49" s="6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16"/>
      <c r="AY49" s="617"/>
      <c r="AZ49" s="618"/>
      <c r="BA49" s="619"/>
      <c r="BB49" s="378" t="s">
        <v>127</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c r="Q50" s="551"/>
      <c r="R50" s="552"/>
      <c r="S50" s="236"/>
      <c r="T50" s="237"/>
      <c r="U50" s="237"/>
      <c r="V50" s="237"/>
      <c r="W50" s="237"/>
      <c r="X50" s="237"/>
      <c r="Y50" s="238"/>
      <c r="Z50" s="236"/>
      <c r="AA50" s="237"/>
      <c r="AB50" s="237"/>
      <c r="AC50" s="237"/>
      <c r="AD50" s="237"/>
      <c r="AE50" s="237"/>
      <c r="AF50" s="238"/>
      <c r="AG50" s="236"/>
      <c r="AH50" s="237"/>
      <c r="AI50" s="237"/>
      <c r="AJ50" s="237"/>
      <c r="AK50" s="237"/>
      <c r="AL50" s="237"/>
      <c r="AM50" s="238"/>
      <c r="AN50" s="236"/>
      <c r="AO50" s="237"/>
      <c r="AP50" s="237"/>
      <c r="AQ50" s="237"/>
      <c r="AR50" s="237"/>
      <c r="AS50" s="237"/>
      <c r="AT50" s="238"/>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0</v>
      </c>
      <c r="AY50" s="554"/>
      <c r="AZ50" s="555">
        <f>IF($BB$3="４週",AX50/4,IF($BB$3="暦月",【記載例】短時間通所型サービス!AX50/(【記載例】短時間通所型サービス!$BB$8/7),""))</f>
        <v>0</v>
      </c>
      <c r="BA50" s="556"/>
      <c r="BB50" s="381"/>
      <c r="BC50" s="382"/>
      <c r="BD50" s="382"/>
      <c r="BE50" s="382"/>
      <c r="BF50" s="383"/>
    </row>
    <row r="51" spans="2:58" ht="20.25" customHeight="1" x14ac:dyDescent="0.4">
      <c r="B51" s="615"/>
      <c r="C51" s="398"/>
      <c r="D51" s="399"/>
      <c r="E51" s="400"/>
      <c r="F51" s="94"/>
      <c r="G51" s="298"/>
      <c r="H51" s="302"/>
      <c r="I51" s="300"/>
      <c r="J51" s="300"/>
      <c r="K51" s="301"/>
      <c r="L51" s="309"/>
      <c r="M51" s="310"/>
      <c r="N51" s="310"/>
      <c r="O51" s="311"/>
      <c r="P51" s="557"/>
      <c r="Q51" s="558"/>
      <c r="R51" s="559"/>
      <c r="S51" s="239"/>
      <c r="T51" s="240"/>
      <c r="U51" s="240"/>
      <c r="V51" s="240"/>
      <c r="W51" s="240"/>
      <c r="X51" s="240"/>
      <c r="Y51" s="241"/>
      <c r="Z51" s="239"/>
      <c r="AA51" s="240"/>
      <c r="AB51" s="240"/>
      <c r="AC51" s="240"/>
      <c r="AD51" s="240"/>
      <c r="AE51" s="240"/>
      <c r="AF51" s="241"/>
      <c r="AG51" s="239"/>
      <c r="AH51" s="240"/>
      <c r="AI51" s="240"/>
      <c r="AJ51" s="240"/>
      <c r="AK51" s="240"/>
      <c r="AL51" s="240"/>
      <c r="AM51" s="241"/>
      <c r="AN51" s="239"/>
      <c r="AO51" s="240"/>
      <c r="AP51" s="240"/>
      <c r="AQ51" s="240"/>
      <c r="AR51" s="240"/>
      <c r="AS51" s="240"/>
      <c r="AT51" s="241"/>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0</v>
      </c>
      <c r="AY51" s="561"/>
      <c r="AZ51" s="613">
        <f>IF($BB$3="４週",AX51/4,IF($BB$3="暦月",【記載例】短時間通所型サービス!AX51/(【記載例】短時間通所型サービス!$BB$8/7),""))</f>
        <v>0</v>
      </c>
      <c r="BA51" s="614"/>
      <c r="BB51" s="384"/>
      <c r="BC51" s="385"/>
      <c r="BD51" s="385"/>
      <c r="BE51" s="385"/>
      <c r="BF51" s="386"/>
    </row>
    <row r="52" spans="2:58" ht="20.25" customHeight="1" x14ac:dyDescent="0.4">
      <c r="B52" s="615">
        <f>B49+1</f>
        <v>11</v>
      </c>
      <c r="C52" s="392"/>
      <c r="D52" s="393"/>
      <c r="E52" s="394"/>
      <c r="F52" s="121"/>
      <c r="G52" s="296"/>
      <c r="H52" s="299"/>
      <c r="I52" s="300"/>
      <c r="J52" s="300"/>
      <c r="K52" s="301"/>
      <c r="L52" s="303"/>
      <c r="M52" s="304"/>
      <c r="N52" s="304"/>
      <c r="O52" s="305"/>
      <c r="P52" s="625"/>
      <c r="Q52" s="626"/>
      <c r="R52" s="6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16"/>
      <c r="AY52" s="617"/>
      <c r="AZ52" s="618"/>
      <c r="BA52" s="619"/>
      <c r="BB52" s="378" t="s">
        <v>126</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c r="Q53" s="551"/>
      <c r="R53" s="552"/>
      <c r="S53" s="236"/>
      <c r="T53" s="237"/>
      <c r="U53" s="237"/>
      <c r="V53" s="237"/>
      <c r="W53" s="237"/>
      <c r="X53" s="237"/>
      <c r="Y53" s="238"/>
      <c r="Z53" s="236"/>
      <c r="AA53" s="237"/>
      <c r="AB53" s="237"/>
      <c r="AC53" s="237"/>
      <c r="AD53" s="237"/>
      <c r="AE53" s="237"/>
      <c r="AF53" s="238"/>
      <c r="AG53" s="236"/>
      <c r="AH53" s="237"/>
      <c r="AI53" s="237"/>
      <c r="AJ53" s="237"/>
      <c r="AK53" s="237"/>
      <c r="AL53" s="237"/>
      <c r="AM53" s="238"/>
      <c r="AN53" s="236"/>
      <c r="AO53" s="237"/>
      <c r="AP53" s="237"/>
      <c r="AQ53" s="237"/>
      <c r="AR53" s="237"/>
      <c r="AS53" s="237"/>
      <c r="AT53" s="238"/>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0</v>
      </c>
      <c r="AY53" s="554"/>
      <c r="AZ53" s="555">
        <f>IF($BB$3="４週",AX53/4,IF($BB$3="暦月",【記載例】短時間通所型サービス!AX53/(【記載例】短時間通所型サービス!$BB$8/7),""))</f>
        <v>0</v>
      </c>
      <c r="BA53" s="556"/>
      <c r="BB53" s="381"/>
      <c r="BC53" s="382"/>
      <c r="BD53" s="382"/>
      <c r="BE53" s="382"/>
      <c r="BF53" s="383"/>
    </row>
    <row r="54" spans="2:58" ht="20.25" customHeight="1" x14ac:dyDescent="0.4">
      <c r="B54" s="615"/>
      <c r="C54" s="398"/>
      <c r="D54" s="399"/>
      <c r="E54" s="400"/>
      <c r="F54" s="94"/>
      <c r="G54" s="298"/>
      <c r="H54" s="302"/>
      <c r="I54" s="300"/>
      <c r="J54" s="300"/>
      <c r="K54" s="301"/>
      <c r="L54" s="309"/>
      <c r="M54" s="310"/>
      <c r="N54" s="310"/>
      <c r="O54" s="311"/>
      <c r="P54" s="557"/>
      <c r="Q54" s="558"/>
      <c r="R54" s="559"/>
      <c r="S54" s="239"/>
      <c r="T54" s="240"/>
      <c r="U54" s="240"/>
      <c r="V54" s="240"/>
      <c r="W54" s="240"/>
      <c r="X54" s="240"/>
      <c r="Y54" s="241"/>
      <c r="Z54" s="239"/>
      <c r="AA54" s="240"/>
      <c r="AB54" s="240"/>
      <c r="AC54" s="240"/>
      <c r="AD54" s="240"/>
      <c r="AE54" s="240"/>
      <c r="AF54" s="241"/>
      <c r="AG54" s="239"/>
      <c r="AH54" s="240"/>
      <c r="AI54" s="240"/>
      <c r="AJ54" s="240"/>
      <c r="AK54" s="240"/>
      <c r="AL54" s="240"/>
      <c r="AM54" s="241"/>
      <c r="AN54" s="239"/>
      <c r="AO54" s="240"/>
      <c r="AP54" s="240"/>
      <c r="AQ54" s="240"/>
      <c r="AR54" s="240"/>
      <c r="AS54" s="240"/>
      <c r="AT54" s="241"/>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0</v>
      </c>
      <c r="AY54" s="561"/>
      <c r="AZ54" s="613">
        <f>IF($BB$3="４週",AX54/4,IF($BB$3="暦月",【記載例】短時間通所型サービス!AX54/(【記載例】短時間通所型サービス!$BB$8/7),""))</f>
        <v>0</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IF($BB$3="４週",AX56/4,IF($BB$3="暦月",【記載例】短時間通所型サービス!AX56/(【記載例】短時間通所型サービス!$BB$8/7),""))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IF($BB$3="４週",AX57/4,IF($BB$3="暦月",【記載例】短時間通所型サービス!AX57/(【記載例】短時間通所型サービス!$BB$8/7),""))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IF($BB$3="４週",AX59/4,IF($BB$3="暦月",【記載例】短時間通所型サービス!AX59/(【記載例】短時間通所型サービス!$BB$8/7),""))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IF($BB$3="４週",AX60/4,IF($BB$3="暦月",【記載例】短時間通所型サービス!AX60/(【記載例】短時間通所型サービス!$BB$8/7),""))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174</v>
      </c>
      <c r="H62" s="664"/>
      <c r="I62" s="664"/>
      <c r="J62" s="664"/>
      <c r="K62" s="664"/>
      <c r="L62" s="664"/>
      <c r="M62" s="664"/>
      <c r="N62" s="664"/>
      <c r="O62" s="664"/>
      <c r="P62" s="664"/>
      <c r="Q62" s="664"/>
      <c r="R62" s="665"/>
      <c r="S62" s="242" t="str">
        <f>IF(SUMIF($F$22:$F$60, "生活相談員", S22:S60)=0,"",SUMIF($F$22:$F$60,"生活相談員",S22:S60))</f>
        <v/>
      </c>
      <c r="T62" s="243" t="str">
        <f t="shared" ref="T62:AW62" si="1">IF(SUMIF($F$22:$F$60, "生活相談員", T22:T60)=0,"",SUMIF($F$22:$F$60,"生活相談員",T22:T60))</f>
        <v/>
      </c>
      <c r="U62" s="243" t="str">
        <f t="shared" si="1"/>
        <v/>
      </c>
      <c r="V62" s="243" t="str">
        <f t="shared" si="1"/>
        <v/>
      </c>
      <c r="W62" s="243" t="str">
        <f t="shared" si="1"/>
        <v/>
      </c>
      <c r="X62" s="243" t="str">
        <f t="shared" si="1"/>
        <v/>
      </c>
      <c r="Y62" s="244" t="str">
        <f t="shared" si="1"/>
        <v/>
      </c>
      <c r="Z62" s="242" t="str">
        <f t="shared" si="1"/>
        <v/>
      </c>
      <c r="AA62" s="243" t="str">
        <f t="shared" si="1"/>
        <v/>
      </c>
      <c r="AB62" s="243" t="str">
        <f t="shared" si="1"/>
        <v/>
      </c>
      <c r="AC62" s="243" t="str">
        <f t="shared" si="1"/>
        <v/>
      </c>
      <c r="AD62" s="243" t="str">
        <f t="shared" si="1"/>
        <v/>
      </c>
      <c r="AE62" s="243" t="str">
        <f t="shared" si="1"/>
        <v/>
      </c>
      <c r="AF62" s="244" t="str">
        <f t="shared" si="1"/>
        <v/>
      </c>
      <c r="AG62" s="242" t="str">
        <f t="shared" si="1"/>
        <v/>
      </c>
      <c r="AH62" s="243" t="str">
        <f t="shared" si="1"/>
        <v/>
      </c>
      <c r="AI62" s="243" t="str">
        <f t="shared" si="1"/>
        <v/>
      </c>
      <c r="AJ62" s="243" t="str">
        <f t="shared" si="1"/>
        <v/>
      </c>
      <c r="AK62" s="243" t="str">
        <f t="shared" si="1"/>
        <v/>
      </c>
      <c r="AL62" s="243" t="str">
        <f t="shared" si="1"/>
        <v/>
      </c>
      <c r="AM62" s="244" t="str">
        <f t="shared" si="1"/>
        <v/>
      </c>
      <c r="AN62" s="242" t="str">
        <f t="shared" si="1"/>
        <v/>
      </c>
      <c r="AO62" s="243" t="str">
        <f t="shared" si="1"/>
        <v/>
      </c>
      <c r="AP62" s="243" t="str">
        <f t="shared" si="1"/>
        <v/>
      </c>
      <c r="AQ62" s="243" t="str">
        <f t="shared" si="1"/>
        <v/>
      </c>
      <c r="AR62" s="243" t="str">
        <f t="shared" si="1"/>
        <v/>
      </c>
      <c r="AS62" s="243" t="str">
        <f t="shared" si="1"/>
        <v/>
      </c>
      <c r="AT62" s="244" t="str">
        <f t="shared" si="1"/>
        <v/>
      </c>
      <c r="AU62" s="242" t="str">
        <f t="shared" si="1"/>
        <v/>
      </c>
      <c r="AV62" s="243" t="str">
        <f t="shared" si="1"/>
        <v/>
      </c>
      <c r="AW62" s="244" t="str">
        <f t="shared" si="1"/>
        <v/>
      </c>
      <c r="AX62" s="646" t="str">
        <f>IF(SUMIF($F$22:$F$60, "生活相談員", AX22:AY60)=0,"",SUMIF($F$22:$F$60,"生活相談員",AX22:AY60))</f>
        <v/>
      </c>
      <c r="AY62" s="647"/>
      <c r="AZ62" s="648" t="str">
        <f>IF(AX62="","",IF($BB$3="４週",AX62/4,IF($BB$3="暦月",AX62/(【記載例】短時間通所型サービス!$BB$8/7),"")))</f>
        <v/>
      </c>
      <c r="BA62" s="649"/>
      <c r="BB62" s="633"/>
      <c r="BC62" s="634"/>
      <c r="BD62" s="634"/>
      <c r="BE62" s="634"/>
      <c r="BF62" s="635"/>
    </row>
    <row r="63" spans="2:58" ht="20.25" customHeight="1" x14ac:dyDescent="0.4">
      <c r="B63" s="197"/>
      <c r="C63" s="198"/>
      <c r="D63" s="198"/>
      <c r="E63" s="198"/>
      <c r="F63" s="198"/>
      <c r="G63" s="628" t="s">
        <v>175</v>
      </c>
      <c r="H63" s="628"/>
      <c r="I63" s="628"/>
      <c r="J63" s="628"/>
      <c r="K63" s="628"/>
      <c r="L63" s="628"/>
      <c r="M63" s="628"/>
      <c r="N63" s="628"/>
      <c r="O63" s="628"/>
      <c r="P63" s="628"/>
      <c r="Q63" s="628"/>
      <c r="R63" s="629"/>
      <c r="S63" s="245" t="str">
        <f t="shared" ref="S63:AW63" si="2">IF(SUMIF($F$22:$F$60, "介護職員", S22:S60)=0,"",SUMIF($F$22:$F$60, "介護職員", S22:S60))</f>
        <v/>
      </c>
      <c r="T63" s="246" t="str">
        <f t="shared" si="2"/>
        <v/>
      </c>
      <c r="U63" s="246" t="str">
        <f t="shared" si="2"/>
        <v/>
      </c>
      <c r="V63" s="246" t="str">
        <f t="shared" si="2"/>
        <v/>
      </c>
      <c r="W63" s="246" t="str">
        <f t="shared" si="2"/>
        <v/>
      </c>
      <c r="X63" s="246" t="str">
        <f t="shared" si="2"/>
        <v/>
      </c>
      <c r="Y63" s="247" t="str">
        <f t="shared" si="2"/>
        <v/>
      </c>
      <c r="Z63" s="245" t="str">
        <f t="shared" si="2"/>
        <v/>
      </c>
      <c r="AA63" s="246" t="str">
        <f t="shared" si="2"/>
        <v/>
      </c>
      <c r="AB63" s="246" t="str">
        <f t="shared" si="2"/>
        <v/>
      </c>
      <c r="AC63" s="246" t="str">
        <f t="shared" si="2"/>
        <v/>
      </c>
      <c r="AD63" s="246" t="str">
        <f t="shared" si="2"/>
        <v/>
      </c>
      <c r="AE63" s="246" t="str">
        <f t="shared" si="2"/>
        <v/>
      </c>
      <c r="AF63" s="247" t="str">
        <f t="shared" si="2"/>
        <v/>
      </c>
      <c r="AG63" s="245" t="str">
        <f t="shared" si="2"/>
        <v/>
      </c>
      <c r="AH63" s="246" t="str">
        <f t="shared" si="2"/>
        <v/>
      </c>
      <c r="AI63" s="246" t="str">
        <f t="shared" si="2"/>
        <v/>
      </c>
      <c r="AJ63" s="246" t="str">
        <f t="shared" si="2"/>
        <v/>
      </c>
      <c r="AK63" s="246" t="str">
        <f t="shared" si="2"/>
        <v/>
      </c>
      <c r="AL63" s="246" t="str">
        <f t="shared" si="2"/>
        <v/>
      </c>
      <c r="AM63" s="247" t="str">
        <f t="shared" si="2"/>
        <v/>
      </c>
      <c r="AN63" s="245" t="str">
        <f t="shared" si="2"/>
        <v/>
      </c>
      <c r="AO63" s="246" t="str">
        <f t="shared" si="2"/>
        <v/>
      </c>
      <c r="AP63" s="246" t="str">
        <f t="shared" si="2"/>
        <v/>
      </c>
      <c r="AQ63" s="246" t="str">
        <f t="shared" si="2"/>
        <v/>
      </c>
      <c r="AR63" s="246" t="str">
        <f t="shared" si="2"/>
        <v/>
      </c>
      <c r="AS63" s="246" t="str">
        <f t="shared" si="2"/>
        <v/>
      </c>
      <c r="AT63" s="247" t="str">
        <f t="shared" si="2"/>
        <v/>
      </c>
      <c r="AU63" s="245" t="str">
        <f t="shared" si="2"/>
        <v/>
      </c>
      <c r="AV63" s="246" t="str">
        <f t="shared" si="2"/>
        <v/>
      </c>
      <c r="AW63" s="247" t="str">
        <f t="shared" si="2"/>
        <v/>
      </c>
      <c r="AX63" s="650" t="str">
        <f>IF(SUMIF($F$22:$F$60, "介護職員", AX22:AX60)=0,"",SUMIF($F$22:$F$60, "介護職員", AX22:AX60))</f>
        <v/>
      </c>
      <c r="AY63" s="651"/>
      <c r="AZ63" s="652" t="str">
        <f>IF(AX63="","",IF($BB$3="４週",AX63/4,IF($BB$3="暦月",AX63/(【記載例】短時間通所型サービス!$BB$8/7),"")))</f>
        <v/>
      </c>
      <c r="BA63" s="653"/>
      <c r="BB63" s="636"/>
      <c r="BC63" s="637"/>
      <c r="BD63" s="637"/>
      <c r="BE63" s="637"/>
      <c r="BF63" s="638"/>
    </row>
    <row r="64" spans="2:58" ht="20.25" customHeight="1" x14ac:dyDescent="0.4">
      <c r="B64" s="197"/>
      <c r="C64" s="198"/>
      <c r="D64" s="198"/>
      <c r="E64" s="198"/>
      <c r="F64" s="198"/>
      <c r="G64" s="628" t="s">
        <v>177</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178</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179</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180</v>
      </c>
      <c r="C67" s="545"/>
      <c r="D67" s="545"/>
      <c r="E67" s="545"/>
      <c r="F67" s="545"/>
      <c r="G67" s="545"/>
      <c r="H67" s="545"/>
      <c r="I67" s="545"/>
      <c r="J67" s="545"/>
      <c r="K67" s="546"/>
      <c r="L67" s="642" t="s">
        <v>60</v>
      </c>
      <c r="M67" s="642"/>
      <c r="N67" s="642"/>
      <c r="O67" s="642"/>
      <c r="P67" s="642"/>
      <c r="Q67" s="642"/>
      <c r="R67" s="64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election activeCell="C1" sqref="C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139</v>
      </c>
      <c r="E3" s="84" t="s">
        <v>143</v>
      </c>
      <c r="I3" s="85"/>
    </row>
    <row r="4" spans="2:23" x14ac:dyDescent="0.4">
      <c r="B4" s="83"/>
      <c r="E4" s="529" t="s">
        <v>52</v>
      </c>
      <c r="F4" s="529"/>
      <c r="G4" s="529"/>
      <c r="H4" s="529"/>
      <c r="I4" s="529"/>
      <c r="J4" s="529"/>
      <c r="K4" s="529"/>
      <c r="M4" s="529" t="s">
        <v>51</v>
      </c>
      <c r="N4" s="529"/>
      <c r="O4" s="529"/>
      <c r="Q4" s="529" t="s">
        <v>82</v>
      </c>
      <c r="R4" s="529"/>
      <c r="S4" s="529"/>
      <c r="T4" s="529"/>
      <c r="U4" s="529"/>
      <c r="W4" s="529" t="s">
        <v>142</v>
      </c>
    </row>
    <row r="5" spans="2:23" x14ac:dyDescent="0.4">
      <c r="B5" s="81" t="s">
        <v>98</v>
      </c>
      <c r="C5" s="81" t="s">
        <v>7</v>
      </c>
      <c r="E5" s="81" t="s">
        <v>138</v>
      </c>
      <c r="F5" s="81"/>
      <c r="G5" s="81" t="s">
        <v>137</v>
      </c>
      <c r="I5" s="81" t="s">
        <v>71</v>
      </c>
      <c r="K5" s="81" t="s">
        <v>52</v>
      </c>
      <c r="M5" s="81" t="s">
        <v>140</v>
      </c>
      <c r="O5" s="81" t="s">
        <v>141</v>
      </c>
      <c r="Q5" s="81" t="s">
        <v>140</v>
      </c>
      <c r="S5" s="81" t="s">
        <v>141</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150</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152</v>
      </c>
    </row>
    <row r="38" spans="2:23" x14ac:dyDescent="0.4">
      <c r="C38" s="91" t="s">
        <v>153</v>
      </c>
    </row>
    <row r="39" spans="2:23" x14ac:dyDescent="0.4">
      <c r="C39" s="91" t="s">
        <v>154</v>
      </c>
    </row>
    <row r="40" spans="2:23" x14ac:dyDescent="0.4">
      <c r="C40" s="91" t="s">
        <v>155</v>
      </c>
    </row>
    <row r="41" spans="2:23" x14ac:dyDescent="0.4">
      <c r="C41" s="83" t="s">
        <v>199</v>
      </c>
    </row>
    <row r="42" spans="2:23" x14ac:dyDescent="0.4">
      <c r="C42" s="83" t="s">
        <v>196</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通所型サービス（1枚版）</vt:lpstr>
      <vt:lpstr>通所型サービス（100名）</vt:lpstr>
      <vt:lpstr>シフト記号表（勤務時間帯）</vt:lpstr>
      <vt:lpstr>記入方法</vt:lpstr>
      <vt:lpstr>プルダウン・リスト</vt:lpstr>
      <vt:lpstr>【記載例】短時間通所型サービス</vt:lpstr>
      <vt:lpstr>【記載例】シフト記号表（勤務時間帯）</vt:lpstr>
      <vt:lpstr>'シフト記号表（勤務時間帯）'!【記載例】シフト記号</vt:lpstr>
      <vt:lpstr>【記載例】シフト記号</vt:lpstr>
      <vt:lpstr>【記載例】短時間通所型サービス!Print_Area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従事者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2022-01-06T04:24:29Z</cp:lastPrinted>
  <dcterms:created xsi:type="dcterms:W3CDTF">2020-01-14T23:47:53Z</dcterms:created>
  <dcterms:modified xsi:type="dcterms:W3CDTF">2024-04-01T02:24:21Z</dcterms:modified>
</cp:coreProperties>
</file>